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5415"/>
  </bookViews>
  <sheets>
    <sheet name="Description" sheetId="3" r:id="rId1"/>
    <sheet name="Voting" sheetId="1" r:id="rId2"/>
    <sheet name="Notes on Iteration" sheetId="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4" i="1" l="1"/>
  <c r="AA25" i="1" s="1"/>
  <c r="AK38" i="1"/>
  <c r="AI38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6" i="1"/>
  <c r="W25" i="1" l="1"/>
  <c r="Y25" i="1"/>
  <c r="Z25" i="1"/>
  <c r="AB25" i="1" s="1"/>
  <c r="W24" i="1"/>
  <c r="Y24" i="1"/>
  <c r="Z24" i="1"/>
  <c r="AB24" i="1" s="1"/>
  <c r="W23" i="1"/>
  <c r="X23" i="1" s="1"/>
  <c r="AC23" i="1" s="1"/>
  <c r="Y23" i="1"/>
  <c r="Z23" i="1"/>
  <c r="AB23" i="1" s="1"/>
  <c r="AA23" i="1"/>
  <c r="W22" i="1"/>
  <c r="Y22" i="1"/>
  <c r="Z22" i="1"/>
  <c r="AB22" i="1" s="1"/>
  <c r="AA22" i="1"/>
  <c r="W21" i="1"/>
  <c r="Y21" i="1"/>
  <c r="Z21" i="1"/>
  <c r="AB21" i="1" s="1"/>
  <c r="AA21" i="1"/>
  <c r="X25" i="1" l="1"/>
  <c r="AC25" i="1" s="1"/>
  <c r="X24" i="1"/>
  <c r="AC24" i="1" s="1"/>
  <c r="X22" i="1"/>
  <c r="AC22" i="1" s="1"/>
  <c r="X21" i="1"/>
  <c r="AC21" i="1" s="1"/>
  <c r="AC10" i="1"/>
  <c r="AC11" i="1"/>
  <c r="X10" i="1"/>
  <c r="AC12" i="1"/>
  <c r="AC13" i="1"/>
  <c r="AC14" i="1"/>
  <c r="AC15" i="1"/>
  <c r="AC16" i="1"/>
  <c r="AA14" i="1"/>
  <c r="Z14" i="1"/>
  <c r="AB14" i="1" s="1"/>
  <c r="AA11" i="1"/>
  <c r="AA10" i="1"/>
  <c r="AC9" i="1"/>
  <c r="AC8" i="1"/>
  <c r="AC7" i="1"/>
  <c r="AC6" i="1"/>
  <c r="AA9" i="1"/>
  <c r="AA8" i="1"/>
  <c r="Z9" i="1" s="1"/>
  <c r="AB9" i="1" s="1"/>
  <c r="Y10" i="1" s="1"/>
  <c r="Y9" i="1"/>
  <c r="AB8" i="1"/>
  <c r="AB7" i="1"/>
  <c r="AB6" i="1"/>
  <c r="Z8" i="1"/>
  <c r="Y8" i="1"/>
  <c r="W16" i="1"/>
  <c r="W17" i="1"/>
  <c r="W18" i="1"/>
  <c r="W19" i="1"/>
  <c r="W20" i="1"/>
  <c r="W12" i="1"/>
  <c r="W13" i="1"/>
  <c r="W14" i="1"/>
  <c r="W15" i="1"/>
  <c r="W11" i="1"/>
  <c r="W10" i="1"/>
  <c r="W9" i="1"/>
  <c r="W8" i="1"/>
  <c r="W7" i="1"/>
  <c r="W6" i="1"/>
  <c r="M30" i="1"/>
  <c r="M29" i="1"/>
  <c r="M28" i="1"/>
  <c r="J34" i="1"/>
  <c r="I23" i="1"/>
  <c r="I30" i="1"/>
  <c r="I35" i="1" s="1"/>
  <c r="H30" i="1"/>
  <c r="J29" i="1"/>
  <c r="J24" i="1" s="1"/>
  <c r="I29" i="1"/>
  <c r="I34" i="1" s="1"/>
  <c r="H29" i="1"/>
  <c r="D29" i="1"/>
  <c r="D24" i="1" s="1"/>
  <c r="P28" i="1"/>
  <c r="P33" i="1" s="1"/>
  <c r="K28" i="1"/>
  <c r="K23" i="1" s="1"/>
  <c r="J28" i="1"/>
  <c r="J33" i="1" s="1"/>
  <c r="I28" i="1"/>
  <c r="I33" i="1" s="1"/>
  <c r="H28" i="1"/>
  <c r="M18" i="1"/>
  <c r="N30" i="1" s="1"/>
  <c r="N17" i="1"/>
  <c r="O29" i="1" s="1"/>
  <c r="M17" i="1"/>
  <c r="N29" i="1" s="1"/>
  <c r="O16" i="1"/>
  <c r="N16" i="1"/>
  <c r="O28" i="1" s="1"/>
  <c r="M16" i="1"/>
  <c r="N28" i="1" s="1"/>
  <c r="C18" i="1"/>
  <c r="D30" i="1" s="1"/>
  <c r="D17" i="1"/>
  <c r="E29" i="1" s="1"/>
  <c r="C17" i="1"/>
  <c r="E16" i="1"/>
  <c r="F28" i="1" s="1"/>
  <c r="D16" i="1"/>
  <c r="E28" i="1" s="1"/>
  <c r="C16" i="1"/>
  <c r="D28" i="1" s="1"/>
  <c r="D33" i="1" s="1"/>
  <c r="J18" i="1"/>
  <c r="E18" i="1" s="1"/>
  <c r="F30" i="1" s="1"/>
  <c r="I18" i="1"/>
  <c r="D18" i="1" s="1"/>
  <c r="E30" i="1" s="1"/>
  <c r="H18" i="1"/>
  <c r="J17" i="1"/>
  <c r="K29" i="1" s="1"/>
  <c r="I17" i="1"/>
  <c r="H17" i="1"/>
  <c r="J16" i="1"/>
  <c r="I16" i="1"/>
  <c r="H16" i="1"/>
  <c r="P43" i="2"/>
  <c r="O43" i="2"/>
  <c r="N43" i="2"/>
  <c r="K43" i="2"/>
  <c r="J43" i="2"/>
  <c r="I43" i="2"/>
  <c r="F43" i="2"/>
  <c r="E43" i="2"/>
  <c r="D43" i="2"/>
  <c r="P42" i="2"/>
  <c r="O42" i="2"/>
  <c r="N42" i="2"/>
  <c r="K42" i="2"/>
  <c r="J42" i="2"/>
  <c r="I42" i="2"/>
  <c r="F42" i="2"/>
  <c r="E42" i="2"/>
  <c r="D42" i="2"/>
  <c r="P41" i="2"/>
  <c r="O41" i="2"/>
  <c r="N41" i="2"/>
  <c r="K41" i="2"/>
  <c r="J41" i="2"/>
  <c r="I41" i="2"/>
  <c r="F41" i="2"/>
  <c r="E41" i="2"/>
  <c r="D41" i="2"/>
  <c r="P33" i="2"/>
  <c r="O33" i="2"/>
  <c r="N33" i="2"/>
  <c r="K33" i="2"/>
  <c r="J33" i="2"/>
  <c r="I33" i="2"/>
  <c r="F33" i="2"/>
  <c r="E33" i="2"/>
  <c r="D33" i="2"/>
  <c r="P32" i="2"/>
  <c r="O32" i="2"/>
  <c r="N32" i="2"/>
  <c r="K32" i="2"/>
  <c r="J32" i="2"/>
  <c r="I32" i="2"/>
  <c r="F32" i="2"/>
  <c r="E32" i="2"/>
  <c r="D32" i="2"/>
  <c r="P31" i="2"/>
  <c r="O31" i="2"/>
  <c r="N31" i="2"/>
  <c r="K31" i="2"/>
  <c r="J31" i="2"/>
  <c r="I31" i="2"/>
  <c r="F31" i="2"/>
  <c r="E31" i="2"/>
  <c r="D31" i="2"/>
  <c r="P38" i="2"/>
  <c r="O38" i="2"/>
  <c r="N38" i="2"/>
  <c r="M38" i="2"/>
  <c r="K38" i="2"/>
  <c r="J38" i="2"/>
  <c r="I38" i="2"/>
  <c r="H38" i="2"/>
  <c r="F38" i="2"/>
  <c r="E38" i="2"/>
  <c r="D38" i="2"/>
  <c r="P37" i="2"/>
  <c r="O37" i="2"/>
  <c r="N37" i="2"/>
  <c r="M37" i="2"/>
  <c r="K37" i="2"/>
  <c r="J37" i="2"/>
  <c r="I37" i="2"/>
  <c r="H37" i="2"/>
  <c r="F37" i="2"/>
  <c r="E37" i="2"/>
  <c r="D37" i="2"/>
  <c r="P36" i="2"/>
  <c r="O36" i="2"/>
  <c r="N36" i="2"/>
  <c r="M36" i="2"/>
  <c r="K36" i="2"/>
  <c r="J36" i="2"/>
  <c r="I36" i="2"/>
  <c r="H36" i="2"/>
  <c r="F36" i="2"/>
  <c r="E36" i="2"/>
  <c r="D36" i="2"/>
  <c r="N23" i="2"/>
  <c r="M24" i="2"/>
  <c r="M23" i="2"/>
  <c r="E25" i="2"/>
  <c r="D25" i="2"/>
  <c r="C25" i="2"/>
  <c r="E24" i="2"/>
  <c r="D24" i="2"/>
  <c r="C24" i="2"/>
  <c r="E23" i="2"/>
  <c r="D23" i="2"/>
  <c r="C23" i="2"/>
  <c r="AA15" i="1" l="1"/>
  <c r="Z10" i="1"/>
  <c r="AB10" i="1" s="1"/>
  <c r="Y11" i="1"/>
  <c r="Z11" i="1"/>
  <c r="AA12" i="1" s="1"/>
  <c r="E23" i="1"/>
  <c r="E33" i="1"/>
  <c r="N24" i="1"/>
  <c r="N34" i="1"/>
  <c r="F23" i="1"/>
  <c r="F33" i="1"/>
  <c r="N23" i="1"/>
  <c r="N33" i="1"/>
  <c r="O34" i="1"/>
  <c r="O24" i="1"/>
  <c r="E24" i="1"/>
  <c r="E34" i="1"/>
  <c r="D35" i="1"/>
  <c r="D25" i="1"/>
  <c r="O33" i="1"/>
  <c r="O23" i="1"/>
  <c r="N35" i="1"/>
  <c r="N25" i="1"/>
  <c r="J23" i="1"/>
  <c r="P23" i="1"/>
  <c r="K33" i="1"/>
  <c r="D34" i="1"/>
  <c r="I24" i="1"/>
  <c r="I25" i="1"/>
  <c r="D23" i="1"/>
  <c r="F25" i="1"/>
  <c r="F35" i="1"/>
  <c r="K30" i="1"/>
  <c r="O18" i="1"/>
  <c r="P30" i="1" s="1"/>
  <c r="E35" i="1"/>
  <c r="E25" i="1"/>
  <c r="N18" i="1"/>
  <c r="O30" i="1" s="1"/>
  <c r="J30" i="1"/>
  <c r="K24" i="1"/>
  <c r="K34" i="1"/>
  <c r="E17" i="1"/>
  <c r="F29" i="1" s="1"/>
  <c r="O17" i="1"/>
  <c r="P29" i="1" s="1"/>
  <c r="Z12" i="1" l="1"/>
  <c r="AA13" i="1" s="1"/>
  <c r="AB11" i="1"/>
  <c r="P25" i="1"/>
  <c r="P35" i="1"/>
  <c r="K35" i="1"/>
  <c r="K25" i="1"/>
  <c r="J35" i="1"/>
  <c r="J25" i="1"/>
  <c r="O35" i="1"/>
  <c r="O25" i="1"/>
  <c r="F24" i="1"/>
  <c r="F34" i="1"/>
  <c r="P24" i="1"/>
  <c r="P34" i="1"/>
  <c r="Y12" i="1" l="1"/>
  <c r="X11" i="1"/>
  <c r="Z13" i="1"/>
  <c r="AB13" i="1" s="1"/>
  <c r="Y14" i="1" s="1"/>
  <c r="AB12" i="1"/>
  <c r="Y13" i="1" s="1"/>
  <c r="X13" i="1" s="1"/>
  <c r="Y15" i="1" l="1"/>
  <c r="X14" i="1"/>
  <c r="Z15" i="1"/>
  <c r="X12" i="1"/>
  <c r="AB15" i="1" l="1"/>
  <c r="Z16" i="1"/>
  <c r="AA16" i="1"/>
  <c r="X15" i="1"/>
  <c r="Y16" i="1"/>
  <c r="AA17" i="1" l="1"/>
  <c r="AB16" i="1"/>
  <c r="X16" i="1" s="1"/>
  <c r="Z17" i="1"/>
  <c r="Y17" i="1" l="1"/>
  <c r="Z18" i="1"/>
  <c r="AB17" i="1"/>
  <c r="AA19" i="1"/>
  <c r="AA18" i="1"/>
  <c r="AB18" i="1" l="1"/>
  <c r="Y18" i="1"/>
  <c r="Z19" i="1" s="1"/>
  <c r="X17" i="1"/>
  <c r="AC17" i="1" s="1"/>
  <c r="AB19" i="1" l="1"/>
  <c r="AA20" i="1"/>
  <c r="Y19" i="1"/>
  <c r="X18" i="1"/>
  <c r="AC18" i="1" s="1"/>
  <c r="X19" i="1" l="1"/>
  <c r="AC19" i="1" s="1"/>
  <c r="Y20" i="1"/>
  <c r="X20" i="1" s="1"/>
  <c r="AC20" i="1" s="1"/>
  <c r="Z20" i="1"/>
  <c r="AB20" i="1" s="1"/>
</calcChain>
</file>

<file path=xl/sharedStrings.xml><?xml version="1.0" encoding="utf-8"?>
<sst xmlns="http://schemas.openxmlformats.org/spreadsheetml/2006/main" count="238" uniqueCount="58">
  <si>
    <t>1 Other</t>
  </si>
  <si>
    <t>2 Others</t>
  </si>
  <si>
    <t>N</t>
  </si>
  <si>
    <t>a</t>
  </si>
  <si>
    <t>Y</t>
  </si>
  <si>
    <t>+1</t>
  </si>
  <si>
    <t>+2</t>
  </si>
  <si>
    <t>3 Others</t>
  </si>
  <si>
    <t>As the number of voters increases….</t>
  </si>
  <si>
    <t>4 Others</t>
  </si>
  <si>
    <t>Base</t>
  </si>
  <si>
    <t>Cancelant</t>
  </si>
  <si>
    <t>Aggresant</t>
  </si>
  <si>
    <t>* Each Iteration contains a new voter. If this voter abstains, the results are the same as before.</t>
  </si>
  <si>
    <t>* If the voter votes "Yes", he will add 1 the count of each cell.</t>
  </si>
  <si>
    <t>* If the voter votes "No", he will subtract 1 the count of each cell.</t>
  </si>
  <si>
    <t>Example 1: Moving from 1 to 2.</t>
  </si>
  <si>
    <t>Example 2: Moving from 3 to 4.</t>
  </si>
  <si>
    <t>+3</t>
  </si>
  <si>
    <t>Cells where your vote matters.</t>
  </si>
  <si>
    <t>Other Voters</t>
  </si>
  <si>
    <t>Total Cells</t>
  </si>
  <si>
    <t>Futile Cells</t>
  </si>
  <si>
    <t>0's</t>
  </si>
  <si>
    <t>1's</t>
  </si>
  <si>
    <t>2's</t>
  </si>
  <si>
    <t>Notes</t>
  </si>
  <si>
    <t>* Condorcet's Paradox</t>
  </si>
  <si>
    <t>* Arrow's Impossibility Result</t>
  </si>
  <si>
    <t>|-1|</t>
  </si>
  <si>
    <t>1,2</t>
  </si>
  <si>
    <t>1,2,3</t>
  </si>
  <si>
    <t>* Banzaf Power Index</t>
  </si>
  <si>
    <t>Old</t>
  </si>
  <si>
    <t>New</t>
  </si>
  <si>
    <t>*I assume that the cancelant 3's equal the 2's of two periods previously. It might be wrong, but if so, it underestimates (ie, NOT in my favor) the 3's.</t>
  </si>
  <si>
    <t>3's*</t>
  </si>
  <si>
    <t xml:space="preserve"> -- Research-based voting begins to fail ("rational ignorance").</t>
  </si>
  <si>
    <t xml:space="preserve"> -- "Rule of 20"</t>
  </si>
  <si>
    <t>Regression</t>
  </si>
  <si>
    <t xml:space="preserve">   the analytic result )</t>
  </si>
  <si>
    <t xml:space="preserve">( instead of deriving </t>
  </si>
  <si>
    <t>Relevance Liklihood</t>
  </si>
  <si>
    <t>Soverign Likelihood</t>
  </si>
  <si>
    <t>X</t>
  </si>
  <si>
    <t>Y(X)</t>
  </si>
  <si>
    <t>X(Y)</t>
  </si>
  <si>
    <t>Equation</t>
  </si>
  <si>
    <t>Eq Interpretation</t>
  </si>
  <si>
    <t>Voting with 40 "others" effectively produces a zero.</t>
  </si>
  <si>
    <t>On the following tab is a table, where I assume the following:</t>
  </si>
  <si>
    <t>* You, along with N friends, are voting on something.</t>
  </si>
  <si>
    <t>* The choices are "No", "Yes", and "abstain".</t>
  </si>
  <si>
    <t>Along the left, I provide visual examples for N=1,2,3,4 . The green cells are within range(-1,+1), and your vote can therefore change the outcome in some way.</t>
  </si>
  <si>
    <t>* You have no knowledge about other's voting intentions, so each outcome is equally likely.</t>
  </si>
  <si>
    <t>The table is on the right -- I attempt to ascertain your "relevance" to the vote. As N increases, you are less likely to be relevant.</t>
  </si>
  <si>
    <t>I also calculate 'sovereignty', when you cast the tiebreaking vote.</t>
  </si>
  <si>
    <t>Finally, I use regression to estimate the shape of this function, being too lazy to solve it analytically.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</si>
</sst>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/>
    <xf numFmtId="0" fontId="0" fillId="4" borderId="4" xfId="0" applyFill="1" applyBorder="1"/>
    <xf numFmtId="0" fontId="0" fillId="6" borderId="5" xfId="0" applyFill="1" applyBorder="1"/>
    <xf numFmtId="0" fontId="0" fillId="7" borderId="2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quotePrefix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quotePrefix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9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0" xfId="0" applyFill="1"/>
    <xf numFmtId="9" fontId="0" fillId="0" borderId="0" xfId="0" applyNumberFormat="1" applyAlignment="1">
      <alignment horizontal="center"/>
    </xf>
    <xf numFmtId="0" fontId="0" fillId="9" borderId="0" xfId="0" applyFill="1"/>
    <xf numFmtId="9" fontId="0" fillId="9" borderId="4" xfId="0" applyNumberFormat="1" applyFill="1" applyBorder="1" applyAlignment="1">
      <alignment horizontal="center"/>
    </xf>
    <xf numFmtId="9" fontId="0" fillId="9" borderId="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8" borderId="0" xfId="0" quotePrefix="1" applyFill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Font="1"/>
  </cellXfs>
  <cellStyles count="1">
    <cellStyle name="Normal" xfId="0" builtinId="0"/>
  </cellStyles>
  <dxfs count="1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Voting!$AC$4</c:f>
              <c:strCache>
                <c:ptCount val="1"/>
                <c:pt idx="0">
                  <c:v>Relevance Liklihood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3.64919072615923E-2"/>
                  <c:y val="-0.292499270924467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Voting!$AC$5:$AC$25</c:f>
              <c:numCache>
                <c:formatCode>0%</c:formatCode>
                <c:ptCount val="21"/>
                <c:pt idx="1">
                  <c:v>1</c:v>
                </c:pt>
                <c:pt idx="2">
                  <c:v>0.77777777777777779</c:v>
                </c:pt>
                <c:pt idx="3">
                  <c:v>0.70370370370370372</c:v>
                </c:pt>
                <c:pt idx="4">
                  <c:v>0.62962962962962965</c:v>
                </c:pt>
                <c:pt idx="5">
                  <c:v>0.58024691358024694</c:v>
                </c:pt>
                <c:pt idx="6">
                  <c:v>0.53635116598079557</c:v>
                </c:pt>
                <c:pt idx="7">
                  <c:v>0.49885688157293095</c:v>
                </c:pt>
                <c:pt idx="8">
                  <c:v>0.46471574455113551</c:v>
                </c:pt>
                <c:pt idx="9">
                  <c:v>0.43352131280800688</c:v>
                </c:pt>
                <c:pt idx="10">
                  <c:v>0.40463005300682486</c:v>
                </c:pt>
                <c:pt idx="11">
                  <c:v>0.37779358385973227</c:v>
                </c:pt>
                <c:pt idx="12">
                  <c:v>0.3527898675487966</c:v>
                </c:pt>
                <c:pt idx="13">
                  <c:v>0.32946962441111372</c:v>
                </c:pt>
                <c:pt idx="14">
                  <c:v>0.30770364599896005</c:v>
                </c:pt>
                <c:pt idx="15">
                  <c:v>0.28738209816259874</c:v>
                </c:pt>
                <c:pt idx="16">
                  <c:v>0.26840564697134539</c:v>
                </c:pt>
                <c:pt idx="17">
                  <c:v>0.2506837396511572</c:v>
                </c:pt>
                <c:pt idx="18">
                  <c:v>0.23413265321649002</c:v>
                </c:pt>
                <c:pt idx="19">
                  <c:v>0.2186746753774983</c:v>
                </c:pt>
                <c:pt idx="20">
                  <c:v>0.20423743286099438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15328"/>
        <c:axId val="81115904"/>
      </c:scatterChart>
      <c:valAx>
        <c:axId val="8111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15904"/>
        <c:crosses val="autoZero"/>
        <c:crossBetween val="midCat"/>
      </c:valAx>
      <c:valAx>
        <c:axId val="81115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15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457200</xdr:colOff>
      <xdr:row>26</xdr:row>
      <xdr:rowOff>42862</xdr:rowOff>
    </xdr:from>
    <xdr:to>
      <xdr:col>32</xdr:col>
      <xdr:colOff>152400</xdr:colOff>
      <xdr:row>40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47625</xdr:rowOff>
    </xdr:from>
    <xdr:to>
      <xdr:col>18</xdr:col>
      <xdr:colOff>600075</xdr:colOff>
      <xdr:row>10</xdr:row>
      <xdr:rowOff>76200</xdr:rowOff>
    </xdr:to>
    <xdr:cxnSp macro="">
      <xdr:nvCxnSpPr>
        <xdr:cNvPr id="3" name="Straight Connector 2"/>
        <xdr:cNvCxnSpPr/>
      </xdr:nvCxnSpPr>
      <xdr:spPr>
        <a:xfrm>
          <a:off x="1457325" y="1838325"/>
          <a:ext cx="3314700" cy="2286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10</xdr:row>
      <xdr:rowOff>114300</xdr:rowOff>
    </xdr:from>
    <xdr:to>
      <xdr:col>19</xdr:col>
      <xdr:colOff>19050</xdr:colOff>
      <xdr:row>14</xdr:row>
      <xdr:rowOff>85727</xdr:rowOff>
    </xdr:to>
    <xdr:cxnSp macro="">
      <xdr:nvCxnSpPr>
        <xdr:cNvPr id="4" name="Straight Connector 3"/>
        <xdr:cNvCxnSpPr/>
      </xdr:nvCxnSpPr>
      <xdr:spPr>
        <a:xfrm flipV="1">
          <a:off x="1438275" y="2105025"/>
          <a:ext cx="3362325" cy="74295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tabSelected="1" workbookViewId="0">
      <selection activeCell="C16" sqref="C16"/>
    </sheetView>
  </sheetViews>
  <sheetFormatPr defaultRowHeight="15" x14ac:dyDescent="0.25"/>
  <sheetData>
    <row r="2" spans="2:2" x14ac:dyDescent="0.25">
      <c r="B2" s="22" t="s">
        <v>50</v>
      </c>
    </row>
    <row r="3" spans="2:2" x14ac:dyDescent="0.25">
      <c r="B3" s="65" t="s">
        <v>51</v>
      </c>
    </row>
    <row r="4" spans="2:2" x14ac:dyDescent="0.25">
      <c r="B4" s="65" t="s">
        <v>52</v>
      </c>
    </row>
    <row r="5" spans="2:2" x14ac:dyDescent="0.25">
      <c r="B5" s="65" t="s">
        <v>54</v>
      </c>
    </row>
    <row r="6" spans="2:2" x14ac:dyDescent="0.25">
      <c r="B6" s="22"/>
    </row>
    <row r="7" spans="2:2" x14ac:dyDescent="0.25">
      <c r="B7" s="22" t="s">
        <v>53</v>
      </c>
    </row>
    <row r="8" spans="2:2" x14ac:dyDescent="0.25">
      <c r="B8" s="22"/>
    </row>
    <row r="9" spans="2:2" x14ac:dyDescent="0.25">
      <c r="B9" s="22" t="s">
        <v>55</v>
      </c>
    </row>
    <row r="10" spans="2:2" x14ac:dyDescent="0.25">
      <c r="B10" s="22" t="s">
        <v>56</v>
      </c>
    </row>
    <row r="11" spans="2:2" x14ac:dyDescent="0.25">
      <c r="B11" s="22"/>
    </row>
    <row r="12" spans="2:2" x14ac:dyDescent="0.25">
      <c r="B12" s="2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43"/>
  <sheetViews>
    <sheetView workbookViewId="0">
      <selection activeCell="R12" sqref="R12"/>
    </sheetView>
  </sheetViews>
  <sheetFormatPr defaultRowHeight="15" x14ac:dyDescent="0.25"/>
  <cols>
    <col min="2" max="18" width="3.140625" customWidth="1"/>
    <col min="19" max="20" width="4.7109375" customWidth="1"/>
    <col min="22" max="22" width="7.7109375" customWidth="1"/>
    <col min="29" max="29" width="11" customWidth="1"/>
    <col min="30" max="30" width="10.28515625" customWidth="1"/>
  </cols>
  <sheetData>
    <row r="2" spans="2:36" ht="15.75" thickBot="1" x14ac:dyDescent="0.3"/>
    <row r="3" spans="2:36" ht="15.75" thickBot="1" x14ac:dyDescent="0.3">
      <c r="B3" t="s">
        <v>0</v>
      </c>
      <c r="J3" s="58" t="s">
        <v>19</v>
      </c>
      <c r="K3" s="59"/>
      <c r="L3" s="59"/>
      <c r="M3" s="59"/>
      <c r="N3" s="59"/>
      <c r="O3" s="59"/>
      <c r="P3" s="59"/>
      <c r="Q3" s="59"/>
      <c r="R3" s="60"/>
    </row>
    <row r="4" spans="2:36" x14ac:dyDescent="0.25">
      <c r="C4" s="3" t="s">
        <v>2</v>
      </c>
      <c r="D4" s="3" t="s">
        <v>3</v>
      </c>
      <c r="E4" s="3" t="s">
        <v>4</v>
      </c>
      <c r="V4" s="53" t="s">
        <v>20</v>
      </c>
      <c r="W4" s="53" t="s">
        <v>21</v>
      </c>
      <c r="X4" s="53" t="s">
        <v>22</v>
      </c>
      <c r="Y4" s="53" t="s">
        <v>23</v>
      </c>
      <c r="Z4" s="53" t="s">
        <v>24</v>
      </c>
      <c r="AA4" s="53" t="s">
        <v>25</v>
      </c>
      <c r="AB4" s="53" t="s">
        <v>29</v>
      </c>
      <c r="AC4" s="51" t="s">
        <v>42</v>
      </c>
      <c r="AD4" s="53" t="s">
        <v>43</v>
      </c>
    </row>
    <row r="5" spans="2:36" ht="15.75" thickBot="1" x14ac:dyDescent="0.3">
      <c r="C5" s="1">
        <v>-1</v>
      </c>
      <c r="D5" s="1">
        <v>0</v>
      </c>
      <c r="E5" s="2">
        <v>1</v>
      </c>
      <c r="V5" s="54"/>
      <c r="W5" s="54"/>
      <c r="X5" s="54"/>
      <c r="Y5" s="54"/>
      <c r="Z5" s="54"/>
      <c r="AA5" s="54"/>
      <c r="AB5" s="54"/>
      <c r="AC5" s="52"/>
      <c r="AD5" s="54"/>
    </row>
    <row r="6" spans="2:36" ht="15.75" thickTop="1" x14ac:dyDescent="0.25">
      <c r="V6">
        <v>1</v>
      </c>
      <c r="W6" s="23">
        <f>3^V6</f>
        <v>3</v>
      </c>
      <c r="X6" s="23">
        <v>0</v>
      </c>
      <c r="Y6" s="23">
        <v>1</v>
      </c>
      <c r="Z6" s="23">
        <v>1</v>
      </c>
      <c r="AA6" s="27">
        <v>0</v>
      </c>
      <c r="AB6" s="23">
        <f>Z6*2</f>
        <v>2</v>
      </c>
      <c r="AC6" s="30">
        <f>1-(X6/W6)</f>
        <v>1</v>
      </c>
      <c r="AD6" s="35">
        <f>(Y6/W6)</f>
        <v>0.33333333333333331</v>
      </c>
    </row>
    <row r="7" spans="2:36" x14ac:dyDescent="0.25">
      <c r="B7" t="s">
        <v>1</v>
      </c>
      <c r="V7">
        <v>2</v>
      </c>
      <c r="W7" s="23">
        <f t="shared" ref="W7:W20" si="0">3^V7</f>
        <v>9</v>
      </c>
      <c r="X7" s="23">
        <v>2</v>
      </c>
      <c r="Y7" s="26">
        <v>3</v>
      </c>
      <c r="Z7" s="26">
        <v>2</v>
      </c>
      <c r="AA7" s="10">
        <v>1</v>
      </c>
      <c r="AB7" s="23">
        <f t="shared" ref="AB7:AB13" si="1">Z7*2</f>
        <v>4</v>
      </c>
      <c r="AC7" s="30">
        <f t="shared" ref="AC7:AC20" si="2">1-(X7/W7)</f>
        <v>0.77777777777777779</v>
      </c>
      <c r="AD7" s="35">
        <f t="shared" ref="AD7:AD25" si="3">(Y7/W7)</f>
        <v>0.33333333333333331</v>
      </c>
    </row>
    <row r="8" spans="2:36" x14ac:dyDescent="0.25">
      <c r="C8" s="3" t="s">
        <v>2</v>
      </c>
      <c r="D8" s="3" t="s">
        <v>3</v>
      </c>
      <c r="E8" s="3" t="s">
        <v>4</v>
      </c>
      <c r="V8">
        <v>3</v>
      </c>
      <c r="W8" s="23">
        <f t="shared" si="0"/>
        <v>27</v>
      </c>
      <c r="X8" s="6">
        <v>8</v>
      </c>
      <c r="Y8" s="3">
        <f>(2+3+2)</f>
        <v>7</v>
      </c>
      <c r="Z8" s="3">
        <f>(1+2+3)</f>
        <v>6</v>
      </c>
      <c r="AA8" s="4">
        <f>1+2</f>
        <v>3</v>
      </c>
      <c r="AB8" s="1">
        <f t="shared" si="1"/>
        <v>12</v>
      </c>
      <c r="AC8" s="30">
        <f t="shared" si="2"/>
        <v>0.70370370370370372</v>
      </c>
      <c r="AD8" s="35">
        <f t="shared" si="3"/>
        <v>0.25925925925925924</v>
      </c>
    </row>
    <row r="9" spans="2:36" x14ac:dyDescent="0.25">
      <c r="B9" s="4" t="s">
        <v>2</v>
      </c>
      <c r="C9" s="1">
        <v>-2</v>
      </c>
      <c r="D9" s="1">
        <v>-1</v>
      </c>
      <c r="E9" s="1">
        <v>0</v>
      </c>
      <c r="V9" s="24">
        <v>4</v>
      </c>
      <c r="W9" s="25">
        <f t="shared" si="0"/>
        <v>81</v>
      </c>
      <c r="X9" s="31">
        <v>30</v>
      </c>
      <c r="Y9" s="6">
        <f>Y8+AB8</f>
        <v>19</v>
      </c>
      <c r="Z9" s="6">
        <f>Z8+(Y8+AA8)</f>
        <v>16</v>
      </c>
      <c r="AA9" s="32">
        <f>1+(1+2)+(1+2+3)</f>
        <v>10</v>
      </c>
      <c r="AB9" s="1">
        <f t="shared" si="1"/>
        <v>32</v>
      </c>
      <c r="AC9" s="30">
        <f t="shared" si="2"/>
        <v>0.62962962962962965</v>
      </c>
      <c r="AD9" s="35">
        <f t="shared" si="3"/>
        <v>0.23456790123456789</v>
      </c>
    </row>
    <row r="10" spans="2:36" x14ac:dyDescent="0.25">
      <c r="B10" s="4" t="s">
        <v>3</v>
      </c>
      <c r="C10" s="1">
        <v>-1</v>
      </c>
      <c r="D10" s="1">
        <v>0</v>
      </c>
      <c r="E10" s="2">
        <v>1</v>
      </c>
      <c r="V10">
        <v>5</v>
      </c>
      <c r="W10" s="23">
        <f t="shared" si="0"/>
        <v>243</v>
      </c>
      <c r="X10" s="33">
        <f>W10-(Y10+AB10)</f>
        <v>102</v>
      </c>
      <c r="Y10" s="6">
        <f t="shared" ref="Y10:Y13" si="4">Y9+AB9</f>
        <v>51</v>
      </c>
      <c r="Z10" s="6">
        <f t="shared" ref="Z10:Z13" si="5">Z9+(Y9+AA9)</f>
        <v>45</v>
      </c>
      <c r="AA10" s="6">
        <f>AA8+AA9+Z9</f>
        <v>29</v>
      </c>
      <c r="AB10" s="1">
        <f t="shared" si="1"/>
        <v>90</v>
      </c>
      <c r="AC10" s="30">
        <f>1-(X10/W10)</f>
        <v>0.58024691358024694</v>
      </c>
      <c r="AD10" s="35">
        <f t="shared" si="3"/>
        <v>0.20987654320987653</v>
      </c>
    </row>
    <row r="11" spans="2:36" x14ac:dyDescent="0.25">
      <c r="B11" s="4" t="s">
        <v>4</v>
      </c>
      <c r="C11" s="1">
        <v>0</v>
      </c>
      <c r="D11" s="2">
        <v>1</v>
      </c>
      <c r="E11" s="2">
        <v>2</v>
      </c>
      <c r="V11">
        <v>6</v>
      </c>
      <c r="W11" s="23">
        <f t="shared" si="0"/>
        <v>729</v>
      </c>
      <c r="X11" s="1">
        <f>W11-(Y11+AB11)</f>
        <v>338</v>
      </c>
      <c r="Y11" s="6">
        <f t="shared" si="4"/>
        <v>141</v>
      </c>
      <c r="Z11" s="6">
        <f t="shared" si="5"/>
        <v>125</v>
      </c>
      <c r="AA11" s="6">
        <f t="shared" ref="AA11:AA13" si="6">AA9+AA10+Z10</f>
        <v>84</v>
      </c>
      <c r="AB11" s="1">
        <f t="shared" si="1"/>
        <v>250</v>
      </c>
      <c r="AC11" s="30">
        <f t="shared" si="2"/>
        <v>0.53635116598079557</v>
      </c>
      <c r="AD11" s="35">
        <f t="shared" si="3"/>
        <v>0.19341563786008231</v>
      </c>
    </row>
    <row r="12" spans="2:36" x14ac:dyDescent="0.25">
      <c r="V12">
        <v>7</v>
      </c>
      <c r="W12" s="23">
        <f t="shared" si="0"/>
        <v>2187</v>
      </c>
      <c r="X12" s="1">
        <f t="shared" ref="X12:X13" si="7">W12-(Y12+AB12)</f>
        <v>1096</v>
      </c>
      <c r="Y12" s="6">
        <f t="shared" si="4"/>
        <v>391</v>
      </c>
      <c r="Z12" s="6">
        <f t="shared" si="5"/>
        <v>350</v>
      </c>
      <c r="AA12" s="6">
        <f t="shared" si="6"/>
        <v>238</v>
      </c>
      <c r="AB12" s="1">
        <f t="shared" si="1"/>
        <v>700</v>
      </c>
      <c r="AC12" s="30">
        <f t="shared" si="2"/>
        <v>0.49885688157293095</v>
      </c>
      <c r="AD12" s="35">
        <f t="shared" si="3"/>
        <v>0.17878372199359854</v>
      </c>
    </row>
    <row r="13" spans="2:36" x14ac:dyDescent="0.25">
      <c r="B13" t="s">
        <v>7</v>
      </c>
      <c r="V13" s="36">
        <v>8</v>
      </c>
      <c r="W13" s="23">
        <f t="shared" si="0"/>
        <v>6561</v>
      </c>
      <c r="X13" s="1">
        <f t="shared" si="7"/>
        <v>3512</v>
      </c>
      <c r="Y13" s="6">
        <f t="shared" si="4"/>
        <v>1091</v>
      </c>
      <c r="Z13" s="6">
        <f t="shared" si="5"/>
        <v>979</v>
      </c>
      <c r="AA13" s="6">
        <f t="shared" si="6"/>
        <v>672</v>
      </c>
      <c r="AB13" s="1">
        <f t="shared" si="1"/>
        <v>1958</v>
      </c>
      <c r="AC13" s="37">
        <f t="shared" si="2"/>
        <v>0.46471574455113551</v>
      </c>
      <c r="AD13" s="35">
        <f t="shared" si="3"/>
        <v>0.16628562719097698</v>
      </c>
      <c r="AE13" s="36" t="s">
        <v>37</v>
      </c>
      <c r="AF13" s="36"/>
      <c r="AG13" s="36"/>
      <c r="AH13" s="36"/>
      <c r="AI13" s="36"/>
      <c r="AJ13" s="36"/>
    </row>
    <row r="14" spans="2:36" x14ac:dyDescent="0.25">
      <c r="B14" s="5"/>
      <c r="C14" s="55" t="s">
        <v>2</v>
      </c>
      <c r="D14" s="55"/>
      <c r="E14" s="55"/>
      <c r="F14" s="5"/>
      <c r="G14" s="5"/>
      <c r="H14" s="55" t="s">
        <v>3</v>
      </c>
      <c r="I14" s="55"/>
      <c r="J14" s="55"/>
      <c r="L14" s="5"/>
      <c r="M14" s="55" t="s">
        <v>4</v>
      </c>
      <c r="N14" s="55"/>
      <c r="O14" s="55"/>
      <c r="V14">
        <v>9</v>
      </c>
      <c r="W14" s="23">
        <f t="shared" si="0"/>
        <v>19683</v>
      </c>
      <c r="X14" s="1">
        <f t="shared" ref="X14:X20" si="8">W14-(Y14+AB14)</f>
        <v>11150</v>
      </c>
      <c r="Y14" s="6">
        <f t="shared" ref="Y14:Y20" si="9">Y13+AB13</f>
        <v>3049</v>
      </c>
      <c r="Z14" s="6">
        <f t="shared" ref="Z14:Z20" si="10">Z13+(Y13+AA13)</f>
        <v>2742</v>
      </c>
      <c r="AA14" s="6">
        <f t="shared" ref="AA14:AA20" si="11">AA12+AA13+Z13</f>
        <v>1889</v>
      </c>
      <c r="AB14" s="1">
        <f t="shared" ref="AB14:AB20" si="12">Z14*2</f>
        <v>5484</v>
      </c>
      <c r="AC14" s="30">
        <f t="shared" si="2"/>
        <v>0.43352131280800688</v>
      </c>
      <c r="AD14" s="35">
        <f t="shared" si="3"/>
        <v>0.15490524818371182</v>
      </c>
    </row>
    <row r="15" spans="2:36" x14ac:dyDescent="0.25">
      <c r="C15" s="3" t="s">
        <v>2</v>
      </c>
      <c r="D15" s="3" t="s">
        <v>3</v>
      </c>
      <c r="E15" s="3" t="s">
        <v>4</v>
      </c>
      <c r="H15" s="3" t="s">
        <v>2</v>
      </c>
      <c r="I15" s="3" t="s">
        <v>3</v>
      </c>
      <c r="J15" s="3" t="s">
        <v>4</v>
      </c>
      <c r="M15" s="3" t="s">
        <v>2</v>
      </c>
      <c r="N15" s="3" t="s">
        <v>3</v>
      </c>
      <c r="O15" s="3" t="s">
        <v>4</v>
      </c>
      <c r="V15">
        <v>10</v>
      </c>
      <c r="W15" s="23">
        <f t="shared" si="0"/>
        <v>59049</v>
      </c>
      <c r="X15" s="1">
        <f t="shared" si="8"/>
        <v>35156</v>
      </c>
      <c r="Y15" s="6">
        <f t="shared" si="9"/>
        <v>8533</v>
      </c>
      <c r="Z15" s="6">
        <f t="shared" si="10"/>
        <v>7680</v>
      </c>
      <c r="AA15" s="6">
        <f t="shared" si="11"/>
        <v>5303</v>
      </c>
      <c r="AB15" s="1">
        <f t="shared" si="12"/>
        <v>15360</v>
      </c>
      <c r="AC15" s="30">
        <f t="shared" si="2"/>
        <v>0.40463005300682486</v>
      </c>
      <c r="AD15" s="35">
        <f t="shared" si="3"/>
        <v>0.14450710426933563</v>
      </c>
    </row>
    <row r="16" spans="2:36" x14ac:dyDescent="0.25">
      <c r="B16" s="4" t="s">
        <v>2</v>
      </c>
      <c r="C16" s="1">
        <f>H16-1</f>
        <v>-3</v>
      </c>
      <c r="D16" s="1">
        <f t="shared" ref="D16:D18" si="13">I16-1</f>
        <v>-2</v>
      </c>
      <c r="E16" s="1">
        <f t="shared" ref="E16:E18" si="14">J16-1</f>
        <v>-1</v>
      </c>
      <c r="G16" s="4" t="s">
        <v>2</v>
      </c>
      <c r="H16" s="1">
        <f>C9</f>
        <v>-2</v>
      </c>
      <c r="I16" s="1">
        <f t="shared" ref="I16:J16" si="15">D9</f>
        <v>-1</v>
      </c>
      <c r="J16" s="1">
        <f t="shared" si="15"/>
        <v>0</v>
      </c>
      <c r="L16" s="4" t="s">
        <v>2</v>
      </c>
      <c r="M16" s="1">
        <f>H16+1</f>
        <v>-1</v>
      </c>
      <c r="N16" s="1">
        <f t="shared" ref="N16:N18" si="16">I16+1</f>
        <v>0</v>
      </c>
      <c r="O16" s="1">
        <f t="shared" ref="O16:O18" si="17">J16+1</f>
        <v>1</v>
      </c>
      <c r="V16">
        <v>11</v>
      </c>
      <c r="W16" s="23">
        <f t="shared" si="0"/>
        <v>177147</v>
      </c>
      <c r="X16" s="1">
        <f t="shared" si="8"/>
        <v>110222</v>
      </c>
      <c r="Y16" s="6">
        <f t="shared" si="9"/>
        <v>23893</v>
      </c>
      <c r="Z16" s="6">
        <f t="shared" si="10"/>
        <v>21516</v>
      </c>
      <c r="AA16" s="6">
        <f t="shared" si="11"/>
        <v>14872</v>
      </c>
      <c r="AB16" s="1">
        <f t="shared" si="12"/>
        <v>43032</v>
      </c>
      <c r="AC16" s="30">
        <f t="shared" si="2"/>
        <v>0.37779358385973227</v>
      </c>
      <c r="AD16" s="35">
        <f t="shared" si="3"/>
        <v>0.13487668433560829</v>
      </c>
    </row>
    <row r="17" spans="2:32" x14ac:dyDescent="0.25">
      <c r="B17" s="4" t="s">
        <v>3</v>
      </c>
      <c r="C17" s="1">
        <f t="shared" ref="C17:C18" si="18">H17-1</f>
        <v>-2</v>
      </c>
      <c r="D17" s="1">
        <f t="shared" si="13"/>
        <v>-1</v>
      </c>
      <c r="E17" s="2">
        <f t="shared" si="14"/>
        <v>0</v>
      </c>
      <c r="G17" s="4" t="s">
        <v>3</v>
      </c>
      <c r="H17" s="1">
        <f t="shared" ref="H17:J17" si="19">C10</f>
        <v>-1</v>
      </c>
      <c r="I17" s="1">
        <f t="shared" si="19"/>
        <v>0</v>
      </c>
      <c r="J17" s="2">
        <f t="shared" si="19"/>
        <v>1</v>
      </c>
      <c r="L17" s="4" t="s">
        <v>3</v>
      </c>
      <c r="M17" s="1">
        <f t="shared" ref="M17:M18" si="20">H17+1</f>
        <v>0</v>
      </c>
      <c r="N17" s="1">
        <f t="shared" si="16"/>
        <v>1</v>
      </c>
      <c r="O17" s="2">
        <f t="shared" si="17"/>
        <v>2</v>
      </c>
      <c r="V17">
        <v>12</v>
      </c>
      <c r="W17" s="23">
        <f t="shared" si="0"/>
        <v>531441</v>
      </c>
      <c r="X17" s="1">
        <f t="shared" si="8"/>
        <v>343954</v>
      </c>
      <c r="Y17" s="6">
        <f t="shared" si="9"/>
        <v>66925</v>
      </c>
      <c r="Z17" s="6">
        <f t="shared" si="10"/>
        <v>60281</v>
      </c>
      <c r="AA17" s="6">
        <f t="shared" si="11"/>
        <v>41691</v>
      </c>
      <c r="AB17" s="1">
        <f t="shared" si="12"/>
        <v>120562</v>
      </c>
      <c r="AC17" s="30">
        <f t="shared" si="2"/>
        <v>0.3527898675487966</v>
      </c>
      <c r="AD17" s="35">
        <f t="shared" si="3"/>
        <v>0.12593119461991076</v>
      </c>
    </row>
    <row r="18" spans="2:32" x14ac:dyDescent="0.25">
      <c r="B18" s="4" t="s">
        <v>4</v>
      </c>
      <c r="C18" s="1">
        <f t="shared" si="18"/>
        <v>-1</v>
      </c>
      <c r="D18" s="2">
        <f t="shared" si="13"/>
        <v>0</v>
      </c>
      <c r="E18" s="2">
        <f t="shared" si="14"/>
        <v>1</v>
      </c>
      <c r="G18" s="4" t="s">
        <v>4</v>
      </c>
      <c r="H18" s="1">
        <f t="shared" ref="H18:J18" si="21">C11</f>
        <v>0</v>
      </c>
      <c r="I18" s="2">
        <f t="shared" si="21"/>
        <v>1</v>
      </c>
      <c r="J18" s="2">
        <f t="shared" si="21"/>
        <v>2</v>
      </c>
      <c r="L18" s="4" t="s">
        <v>4</v>
      </c>
      <c r="M18" s="1">
        <f t="shared" si="20"/>
        <v>1</v>
      </c>
      <c r="N18" s="2">
        <f t="shared" si="16"/>
        <v>2</v>
      </c>
      <c r="O18" s="2">
        <f t="shared" si="17"/>
        <v>3</v>
      </c>
      <c r="V18">
        <v>13</v>
      </c>
      <c r="W18" s="23">
        <f t="shared" si="0"/>
        <v>1594323</v>
      </c>
      <c r="X18" s="1">
        <f t="shared" si="8"/>
        <v>1069042</v>
      </c>
      <c r="Y18" s="6">
        <f t="shared" si="9"/>
        <v>187487</v>
      </c>
      <c r="Z18" s="6">
        <f t="shared" si="10"/>
        <v>168897</v>
      </c>
      <c r="AA18" s="6">
        <f t="shared" si="11"/>
        <v>116844</v>
      </c>
      <c r="AB18" s="1">
        <f t="shared" si="12"/>
        <v>337794</v>
      </c>
      <c r="AC18" s="30">
        <f t="shared" si="2"/>
        <v>0.32946962441111372</v>
      </c>
      <c r="AD18" s="35">
        <f t="shared" si="3"/>
        <v>0.11759662251626553</v>
      </c>
    </row>
    <row r="19" spans="2:32" x14ac:dyDescent="0.25">
      <c r="V19">
        <v>14</v>
      </c>
      <c r="W19" s="23">
        <f t="shared" si="0"/>
        <v>4782969</v>
      </c>
      <c r="X19" s="1">
        <f t="shared" si="8"/>
        <v>3311232</v>
      </c>
      <c r="Y19" s="6">
        <f t="shared" si="9"/>
        <v>525281</v>
      </c>
      <c r="Z19" s="6">
        <f t="shared" si="10"/>
        <v>473228</v>
      </c>
      <c r="AA19" s="6">
        <f t="shared" si="11"/>
        <v>327432</v>
      </c>
      <c r="AB19" s="1">
        <f t="shared" si="12"/>
        <v>946456</v>
      </c>
      <c r="AC19" s="30">
        <f t="shared" si="2"/>
        <v>0.30770364599896005</v>
      </c>
      <c r="AD19" s="35">
        <f t="shared" si="3"/>
        <v>0.1098232081370379</v>
      </c>
    </row>
    <row r="20" spans="2:32" x14ac:dyDescent="0.25">
      <c r="B20" t="s">
        <v>9</v>
      </c>
      <c r="V20">
        <v>15</v>
      </c>
      <c r="W20" s="23">
        <f t="shared" si="0"/>
        <v>14348907</v>
      </c>
      <c r="X20" s="1">
        <f t="shared" si="8"/>
        <v>10225288</v>
      </c>
      <c r="Y20" s="6">
        <f t="shared" si="9"/>
        <v>1471737</v>
      </c>
      <c r="Z20" s="6">
        <f t="shared" si="10"/>
        <v>1325941</v>
      </c>
      <c r="AA20" s="6">
        <f t="shared" si="11"/>
        <v>917504</v>
      </c>
      <c r="AB20" s="1">
        <f t="shared" si="12"/>
        <v>2651882</v>
      </c>
      <c r="AC20" s="30">
        <f t="shared" si="2"/>
        <v>0.28738209816259874</v>
      </c>
      <c r="AD20" s="35">
        <f t="shared" si="3"/>
        <v>0.10256788199965336</v>
      </c>
    </row>
    <row r="21" spans="2:32" x14ac:dyDescent="0.25">
      <c r="C21" s="5"/>
      <c r="D21" s="55" t="s">
        <v>2</v>
      </c>
      <c r="E21" s="55"/>
      <c r="F21" s="55"/>
      <c r="G21" s="5"/>
      <c r="H21" s="5"/>
      <c r="I21" s="55" t="s">
        <v>3</v>
      </c>
      <c r="J21" s="55"/>
      <c r="K21" s="55"/>
      <c r="M21" s="5"/>
      <c r="N21" s="55" t="s">
        <v>4</v>
      </c>
      <c r="O21" s="55"/>
      <c r="P21" s="55"/>
      <c r="V21">
        <v>16</v>
      </c>
      <c r="W21" s="23">
        <f t="shared" ref="W21:W24" si="22">3^V21</f>
        <v>43046721</v>
      </c>
      <c r="X21" s="1">
        <f t="shared" ref="X21:X24" si="23">W21-(Y21+AB21)</f>
        <v>31492738</v>
      </c>
      <c r="Y21" s="6">
        <f t="shared" ref="Y21:Y24" si="24">Y20+AB20</f>
        <v>4123619</v>
      </c>
      <c r="Z21" s="6">
        <f t="shared" ref="Z21:Z24" si="25">Z20+(Y20+AA20)</f>
        <v>3715182</v>
      </c>
      <c r="AA21" s="6">
        <f t="shared" ref="AA21:AA24" si="26">AA19+AA20+Z20</f>
        <v>2570877</v>
      </c>
      <c r="AB21" s="1">
        <f t="shared" ref="AB21:AB24" si="27">Z21*2</f>
        <v>7430364</v>
      </c>
      <c r="AC21" s="30">
        <f t="shared" ref="AC21:AC24" si="28">1-(X21/W21)</f>
        <v>0.26840564697134539</v>
      </c>
      <c r="AD21" s="35">
        <f t="shared" si="3"/>
        <v>9.5794032720866243E-2</v>
      </c>
    </row>
    <row r="22" spans="2:32" x14ac:dyDescent="0.25">
      <c r="D22" s="3" t="s">
        <v>2</v>
      </c>
      <c r="E22" s="3" t="s">
        <v>3</v>
      </c>
      <c r="F22" s="3" t="s">
        <v>4</v>
      </c>
      <c r="I22" s="3" t="s">
        <v>2</v>
      </c>
      <c r="J22" s="3" t="s">
        <v>3</v>
      </c>
      <c r="K22" s="3" t="s">
        <v>4</v>
      </c>
      <c r="N22" s="3" t="s">
        <v>2</v>
      </c>
      <c r="O22" s="3" t="s">
        <v>3</v>
      </c>
      <c r="P22" s="3" t="s">
        <v>4</v>
      </c>
      <c r="V22">
        <v>17</v>
      </c>
      <c r="W22" s="23">
        <f t="shared" si="22"/>
        <v>129140163</v>
      </c>
      <c r="X22" s="1">
        <f t="shared" si="23"/>
        <v>96766824</v>
      </c>
      <c r="Y22" s="6">
        <f t="shared" si="24"/>
        <v>11553983</v>
      </c>
      <c r="Z22" s="6">
        <f t="shared" si="25"/>
        <v>10409678</v>
      </c>
      <c r="AA22" s="6">
        <f t="shared" si="26"/>
        <v>7203563</v>
      </c>
      <c r="AB22" s="1">
        <f t="shared" si="27"/>
        <v>20819356</v>
      </c>
      <c r="AC22" s="30">
        <f t="shared" si="28"/>
        <v>0.2506837396511572</v>
      </c>
      <c r="AD22" s="35">
        <f t="shared" si="3"/>
        <v>8.9468548990448468E-2</v>
      </c>
    </row>
    <row r="23" spans="2:32" x14ac:dyDescent="0.25">
      <c r="B23" s="57" t="s">
        <v>2</v>
      </c>
      <c r="C23" s="4" t="s">
        <v>2</v>
      </c>
      <c r="D23" s="1">
        <f>D28-1</f>
        <v>-4</v>
      </c>
      <c r="E23" s="1">
        <f t="shared" ref="E23:P23" si="29">E28-1</f>
        <v>-3</v>
      </c>
      <c r="F23" s="1">
        <f t="shared" si="29"/>
        <v>-2</v>
      </c>
      <c r="G23" s="1"/>
      <c r="H23" s="1" t="s">
        <v>2</v>
      </c>
      <c r="I23" s="1">
        <f t="shared" si="29"/>
        <v>-3</v>
      </c>
      <c r="J23" s="1">
        <f t="shared" si="29"/>
        <v>-2</v>
      </c>
      <c r="K23" s="1">
        <f t="shared" si="29"/>
        <v>-1</v>
      </c>
      <c r="L23" s="1"/>
      <c r="M23" s="1" t="s">
        <v>2</v>
      </c>
      <c r="N23" s="1">
        <f t="shared" si="29"/>
        <v>-2</v>
      </c>
      <c r="O23" s="1">
        <f t="shared" si="29"/>
        <v>-1</v>
      </c>
      <c r="P23" s="1">
        <f t="shared" si="29"/>
        <v>0</v>
      </c>
      <c r="V23">
        <v>18</v>
      </c>
      <c r="W23" s="23">
        <f t="shared" si="22"/>
        <v>387420489</v>
      </c>
      <c r="X23" s="1">
        <f t="shared" si="23"/>
        <v>296712702</v>
      </c>
      <c r="Y23" s="6">
        <f t="shared" si="24"/>
        <v>32373339</v>
      </c>
      <c r="Z23" s="6">
        <f t="shared" si="25"/>
        <v>29167224</v>
      </c>
      <c r="AA23" s="6">
        <f t="shared" si="26"/>
        <v>20184118</v>
      </c>
      <c r="AB23" s="1">
        <f t="shared" si="27"/>
        <v>58334448</v>
      </c>
      <c r="AC23" s="30">
        <f t="shared" si="28"/>
        <v>0.23413265321649002</v>
      </c>
      <c r="AD23" s="35">
        <f t="shared" si="3"/>
        <v>8.3561246550385729E-2</v>
      </c>
    </row>
    <row r="24" spans="2:32" x14ac:dyDescent="0.25">
      <c r="B24" s="57"/>
      <c r="C24" s="4" t="s">
        <v>3</v>
      </c>
      <c r="D24" s="1">
        <f t="shared" ref="D24:P24" si="30">D29-1</f>
        <v>-3</v>
      </c>
      <c r="E24" s="1">
        <f t="shared" si="30"/>
        <v>-2</v>
      </c>
      <c r="F24" s="2">
        <f t="shared" si="30"/>
        <v>-1</v>
      </c>
      <c r="G24" s="1"/>
      <c r="H24" s="1" t="s">
        <v>3</v>
      </c>
      <c r="I24" s="1">
        <f t="shared" si="30"/>
        <v>-2</v>
      </c>
      <c r="J24" s="1">
        <f t="shared" si="30"/>
        <v>-1</v>
      </c>
      <c r="K24" s="2">
        <f t="shared" si="30"/>
        <v>0</v>
      </c>
      <c r="L24" s="1"/>
      <c r="M24" s="1" t="s">
        <v>3</v>
      </c>
      <c r="N24" s="1">
        <f t="shared" si="30"/>
        <v>-1</v>
      </c>
      <c r="O24" s="1">
        <f t="shared" si="30"/>
        <v>0</v>
      </c>
      <c r="P24" s="2">
        <f t="shared" si="30"/>
        <v>1</v>
      </c>
      <c r="V24">
        <v>19</v>
      </c>
      <c r="W24" s="23">
        <f t="shared" si="22"/>
        <v>1162261467</v>
      </c>
      <c r="X24" s="1">
        <f t="shared" si="23"/>
        <v>908104318</v>
      </c>
      <c r="Y24" s="6">
        <f t="shared" si="24"/>
        <v>90707787</v>
      </c>
      <c r="Z24" s="6">
        <f t="shared" si="25"/>
        <v>81724681</v>
      </c>
      <c r="AA24" s="6">
        <f t="shared" si="26"/>
        <v>56554905</v>
      </c>
      <c r="AB24" s="1">
        <f t="shared" si="27"/>
        <v>163449362</v>
      </c>
      <c r="AC24" s="30">
        <f t="shared" si="28"/>
        <v>0.2186746753774983</v>
      </c>
      <c r="AD24" s="35">
        <f t="shared" si="3"/>
        <v>7.8044217738830024E-2</v>
      </c>
    </row>
    <row r="25" spans="2:32" ht="15.75" thickBot="1" x14ac:dyDescent="0.3">
      <c r="B25" s="57"/>
      <c r="C25" s="4" t="s">
        <v>4</v>
      </c>
      <c r="D25" s="1">
        <f t="shared" ref="D25:P25" si="31">D30-1</f>
        <v>-2</v>
      </c>
      <c r="E25" s="2">
        <f t="shared" si="31"/>
        <v>-1</v>
      </c>
      <c r="F25" s="2">
        <f t="shared" si="31"/>
        <v>0</v>
      </c>
      <c r="G25" s="1"/>
      <c r="H25" s="1" t="s">
        <v>4</v>
      </c>
      <c r="I25" s="1">
        <f t="shared" si="31"/>
        <v>-1</v>
      </c>
      <c r="J25" s="2">
        <f t="shared" si="31"/>
        <v>0</v>
      </c>
      <c r="K25" s="2">
        <f t="shared" si="31"/>
        <v>1</v>
      </c>
      <c r="L25" s="1"/>
      <c r="M25" s="1" t="s">
        <v>4</v>
      </c>
      <c r="N25" s="1">
        <f t="shared" si="31"/>
        <v>0</v>
      </c>
      <c r="O25" s="2">
        <f t="shared" si="31"/>
        <v>1</v>
      </c>
      <c r="P25" s="28">
        <f t="shared" si="31"/>
        <v>2</v>
      </c>
      <c r="S25" s="29">
        <v>1</v>
      </c>
      <c r="T25" s="34" t="s">
        <v>36</v>
      </c>
      <c r="V25" s="36">
        <v>20</v>
      </c>
      <c r="W25" s="23">
        <f t="shared" ref="W25" si="32">3^V25</f>
        <v>3486784401</v>
      </c>
      <c r="X25" s="1">
        <f t="shared" ref="X25" si="33">W25-(Y25+AB25)</f>
        <v>2774652506</v>
      </c>
      <c r="Y25" s="6">
        <f t="shared" ref="Y25" si="34">Y24+AB24</f>
        <v>254157149</v>
      </c>
      <c r="Z25" s="6">
        <f t="shared" ref="Z25" si="35">Z24+(Y24+AA24)</f>
        <v>228987373</v>
      </c>
      <c r="AA25" s="6">
        <f t="shared" ref="AA25" si="36">AA23+AA24+Z24</f>
        <v>158463704</v>
      </c>
      <c r="AB25" s="1">
        <f t="shared" ref="AB25" si="37">Z25*2</f>
        <v>457974746</v>
      </c>
      <c r="AC25" s="38">
        <f t="shared" ref="AC25" si="38">1-(X25/W25)</f>
        <v>0.20423743286099438</v>
      </c>
      <c r="AD25" s="35">
        <f t="shared" si="3"/>
        <v>7.2891558459166117E-2</v>
      </c>
      <c r="AE25" s="36" t="s">
        <v>38</v>
      </c>
      <c r="AF25" s="36"/>
    </row>
    <row r="26" spans="2:32" x14ac:dyDescent="0.25">
      <c r="S26" s="1"/>
    </row>
    <row r="27" spans="2:32" x14ac:dyDescent="0.25">
      <c r="D27" s="3" t="s">
        <v>2</v>
      </c>
      <c r="E27" s="3" t="s">
        <v>3</v>
      </c>
      <c r="F27" s="3" t="s">
        <v>4</v>
      </c>
      <c r="I27" s="3" t="s">
        <v>2</v>
      </c>
      <c r="J27" s="3" t="s">
        <v>3</v>
      </c>
      <c r="K27" s="3" t="s">
        <v>4</v>
      </c>
      <c r="N27" s="3" t="s">
        <v>2</v>
      </c>
      <c r="O27" s="3" t="s">
        <v>3</v>
      </c>
      <c r="P27" s="3" t="s">
        <v>4</v>
      </c>
      <c r="S27" s="1"/>
      <c r="V27" t="s">
        <v>26</v>
      </c>
    </row>
    <row r="28" spans="2:32" x14ac:dyDescent="0.25">
      <c r="B28" s="57" t="s">
        <v>3</v>
      </c>
      <c r="C28" s="4" t="s">
        <v>2</v>
      </c>
      <c r="D28" s="1">
        <f>C16</f>
        <v>-3</v>
      </c>
      <c r="E28" s="1">
        <f t="shared" ref="E28:P28" si="39">D16</f>
        <v>-2</v>
      </c>
      <c r="F28" s="1">
        <f t="shared" si="39"/>
        <v>-1</v>
      </c>
      <c r="G28" s="1"/>
      <c r="H28" s="1" t="str">
        <f t="shared" si="39"/>
        <v>N</v>
      </c>
      <c r="I28" s="1">
        <f t="shared" si="39"/>
        <v>-2</v>
      </c>
      <c r="J28" s="1">
        <f t="shared" si="39"/>
        <v>-1</v>
      </c>
      <c r="K28" s="1">
        <f t="shared" si="39"/>
        <v>0</v>
      </c>
      <c r="L28" s="1"/>
      <c r="M28" s="1" t="str">
        <f t="shared" ref="M28" si="40">L16</f>
        <v>N</v>
      </c>
      <c r="N28" s="1">
        <f t="shared" si="39"/>
        <v>-1</v>
      </c>
      <c r="O28" s="1">
        <f t="shared" si="39"/>
        <v>0</v>
      </c>
      <c r="P28" s="1">
        <f t="shared" si="39"/>
        <v>1</v>
      </c>
      <c r="S28" s="1"/>
    </row>
    <row r="29" spans="2:32" x14ac:dyDescent="0.25">
      <c r="B29" s="57"/>
      <c r="C29" s="4" t="s">
        <v>3</v>
      </c>
      <c r="D29" s="1">
        <f t="shared" ref="D29:P29" si="41">C17</f>
        <v>-2</v>
      </c>
      <c r="E29" s="1">
        <f t="shared" si="41"/>
        <v>-1</v>
      </c>
      <c r="F29" s="2">
        <f t="shared" si="41"/>
        <v>0</v>
      </c>
      <c r="G29" s="1"/>
      <c r="H29" s="1" t="str">
        <f t="shared" si="41"/>
        <v>a</v>
      </c>
      <c r="I29" s="1">
        <f t="shared" si="41"/>
        <v>-1</v>
      </c>
      <c r="J29" s="1">
        <f t="shared" si="41"/>
        <v>0</v>
      </c>
      <c r="K29" s="2">
        <f t="shared" si="41"/>
        <v>1</v>
      </c>
      <c r="L29" s="1"/>
      <c r="M29" s="1" t="str">
        <f t="shared" ref="M29" si="42">L17</f>
        <v>a</v>
      </c>
      <c r="N29" s="1">
        <f t="shared" si="41"/>
        <v>0</v>
      </c>
      <c r="O29" s="1">
        <f t="shared" si="41"/>
        <v>1</v>
      </c>
      <c r="P29" s="28">
        <f t="shared" si="41"/>
        <v>2</v>
      </c>
      <c r="S29" s="1"/>
      <c r="V29" t="s">
        <v>27</v>
      </c>
    </row>
    <row r="30" spans="2:32" x14ac:dyDescent="0.25">
      <c r="B30" s="57"/>
      <c r="C30" s="4" t="s">
        <v>4</v>
      </c>
      <c r="D30" s="1">
        <f t="shared" ref="D30:P30" si="43">C18</f>
        <v>-1</v>
      </c>
      <c r="E30" s="2">
        <f t="shared" si="43"/>
        <v>0</v>
      </c>
      <c r="F30" s="2">
        <f t="shared" si="43"/>
        <v>1</v>
      </c>
      <c r="G30" s="1"/>
      <c r="H30" s="1" t="str">
        <f t="shared" si="43"/>
        <v>Y</v>
      </c>
      <c r="I30" s="1">
        <f t="shared" si="43"/>
        <v>0</v>
      </c>
      <c r="J30" s="2">
        <f t="shared" si="43"/>
        <v>1</v>
      </c>
      <c r="K30" s="28">
        <f t="shared" si="43"/>
        <v>2</v>
      </c>
      <c r="L30" s="1"/>
      <c r="M30" s="1" t="str">
        <f t="shared" ref="M30" si="44">L18</f>
        <v>Y</v>
      </c>
      <c r="N30" s="1">
        <f t="shared" si="43"/>
        <v>1</v>
      </c>
      <c r="O30" s="28">
        <f t="shared" si="43"/>
        <v>2</v>
      </c>
      <c r="P30" s="2">
        <f t="shared" si="43"/>
        <v>3</v>
      </c>
      <c r="S30" s="29" t="s">
        <v>30</v>
      </c>
      <c r="T30" t="s">
        <v>33</v>
      </c>
      <c r="V30" t="s">
        <v>28</v>
      </c>
    </row>
    <row r="31" spans="2:32" x14ac:dyDescent="0.25">
      <c r="S31" s="1"/>
      <c r="V31" t="s">
        <v>32</v>
      </c>
    </row>
    <row r="32" spans="2:32" x14ac:dyDescent="0.25">
      <c r="D32" s="3" t="s">
        <v>2</v>
      </c>
      <c r="E32" s="3" t="s">
        <v>3</v>
      </c>
      <c r="F32" s="3" t="s">
        <v>4</v>
      </c>
      <c r="I32" s="3" t="s">
        <v>2</v>
      </c>
      <c r="J32" s="3" t="s">
        <v>3</v>
      </c>
      <c r="K32" s="3" t="s">
        <v>4</v>
      </c>
      <c r="N32" s="3" t="s">
        <v>2</v>
      </c>
      <c r="O32" s="3" t="s">
        <v>3</v>
      </c>
      <c r="P32" s="3" t="s">
        <v>4</v>
      </c>
      <c r="S32" s="1"/>
    </row>
    <row r="33" spans="2:37" x14ac:dyDescent="0.25">
      <c r="B33" s="57" t="s">
        <v>4</v>
      </c>
      <c r="C33" s="4" t="s">
        <v>2</v>
      </c>
      <c r="D33" s="1">
        <f>D28+1</f>
        <v>-2</v>
      </c>
      <c r="E33" s="1">
        <f t="shared" ref="E33:P33" si="45">E28+1</f>
        <v>-1</v>
      </c>
      <c r="F33" s="1">
        <f t="shared" si="45"/>
        <v>0</v>
      </c>
      <c r="G33" s="1"/>
      <c r="H33" s="1" t="s">
        <v>2</v>
      </c>
      <c r="I33" s="1">
        <f t="shared" si="45"/>
        <v>-1</v>
      </c>
      <c r="J33" s="1">
        <f t="shared" si="45"/>
        <v>0</v>
      </c>
      <c r="K33" s="1">
        <f t="shared" si="45"/>
        <v>1</v>
      </c>
      <c r="L33" s="1"/>
      <c r="M33" s="1" t="s">
        <v>2</v>
      </c>
      <c r="N33" s="1">
        <f t="shared" si="45"/>
        <v>0</v>
      </c>
      <c r="O33" s="1">
        <f t="shared" si="45"/>
        <v>1</v>
      </c>
      <c r="P33" s="29">
        <f t="shared" si="45"/>
        <v>2</v>
      </c>
      <c r="S33" s="1"/>
    </row>
    <row r="34" spans="2:37" x14ac:dyDescent="0.25">
      <c r="B34" s="57"/>
      <c r="C34" s="4" t="s">
        <v>3</v>
      </c>
      <c r="D34" s="1">
        <f t="shared" ref="D34:P34" si="46">D29+1</f>
        <v>-1</v>
      </c>
      <c r="E34" s="1">
        <f t="shared" si="46"/>
        <v>0</v>
      </c>
      <c r="F34" s="2">
        <f t="shared" si="46"/>
        <v>1</v>
      </c>
      <c r="G34" s="1"/>
      <c r="H34" s="1" t="s">
        <v>3</v>
      </c>
      <c r="I34" s="1">
        <f t="shared" si="46"/>
        <v>0</v>
      </c>
      <c r="J34" s="1">
        <f t="shared" si="46"/>
        <v>1</v>
      </c>
      <c r="K34" s="28">
        <f t="shared" si="46"/>
        <v>2</v>
      </c>
      <c r="L34" s="1"/>
      <c r="M34" s="1" t="s">
        <v>3</v>
      </c>
      <c r="N34" s="1">
        <f t="shared" si="46"/>
        <v>1</v>
      </c>
      <c r="O34" s="29">
        <f t="shared" si="46"/>
        <v>2</v>
      </c>
      <c r="P34" s="2">
        <f t="shared" si="46"/>
        <v>3</v>
      </c>
      <c r="S34" s="1"/>
    </row>
    <row r="35" spans="2:37" x14ac:dyDescent="0.25">
      <c r="B35" s="57"/>
      <c r="C35" s="4" t="s">
        <v>4</v>
      </c>
      <c r="D35" s="1">
        <f t="shared" ref="D35:P35" si="47">D30+1</f>
        <v>0</v>
      </c>
      <c r="E35" s="2">
        <f t="shared" si="47"/>
        <v>1</v>
      </c>
      <c r="F35" s="28">
        <f t="shared" si="47"/>
        <v>2</v>
      </c>
      <c r="G35" s="1"/>
      <c r="H35" s="1" t="s">
        <v>4</v>
      </c>
      <c r="I35" s="1">
        <f t="shared" si="47"/>
        <v>1</v>
      </c>
      <c r="J35" s="28">
        <f t="shared" si="47"/>
        <v>2</v>
      </c>
      <c r="K35" s="2">
        <f t="shared" si="47"/>
        <v>3</v>
      </c>
      <c r="L35" s="1"/>
      <c r="M35" s="1" t="s">
        <v>4</v>
      </c>
      <c r="N35" s="29">
        <f t="shared" si="47"/>
        <v>2</v>
      </c>
      <c r="O35" s="2">
        <f t="shared" si="47"/>
        <v>3</v>
      </c>
      <c r="P35" s="2">
        <f t="shared" si="47"/>
        <v>4</v>
      </c>
      <c r="S35" s="29" t="s">
        <v>31</v>
      </c>
      <c r="T35" t="s">
        <v>34</v>
      </c>
      <c r="AH35" t="s">
        <v>47</v>
      </c>
    </row>
    <row r="36" spans="2:37" ht="15.75" thickBot="1" x14ac:dyDescent="0.3">
      <c r="W36" t="s">
        <v>39</v>
      </c>
    </row>
    <row r="37" spans="2:37" x14ac:dyDescent="0.25">
      <c r="B37" s="56" t="s">
        <v>35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W37" t="s">
        <v>41</v>
      </c>
      <c r="AH37" s="39" t="s">
        <v>44</v>
      </c>
      <c r="AI37" s="40" t="s">
        <v>45</v>
      </c>
      <c r="AJ37" s="41" t="s">
        <v>4</v>
      </c>
      <c r="AK37" s="42" t="s">
        <v>46</v>
      </c>
    </row>
    <row r="38" spans="2:37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W38" t="s">
        <v>40</v>
      </c>
      <c r="AH38" s="49">
        <v>4</v>
      </c>
      <c r="AI38" s="48">
        <f xml:space="preserve"> -0.315*LN(AH38)+1.1569</f>
        <v>0.72021727624723453</v>
      </c>
      <c r="AJ38" s="47">
        <v>1E-4</v>
      </c>
      <c r="AK38" s="50">
        <f>EXP((AJ38-1.1569)/(-0.315))</f>
        <v>39.345474125608845</v>
      </c>
    </row>
    <row r="39" spans="2:37" ht="15.75" thickBot="1" x14ac:dyDescent="0.3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AH39" s="43"/>
      <c r="AI39" s="44"/>
      <c r="AJ39" s="45"/>
      <c r="AK39" s="46"/>
    </row>
    <row r="41" spans="2:37" x14ac:dyDescent="0.25">
      <c r="AH41" t="s">
        <v>48</v>
      </c>
    </row>
    <row r="43" spans="2:37" x14ac:dyDescent="0.25">
      <c r="AH43" t="s">
        <v>49</v>
      </c>
    </row>
  </sheetData>
  <mergeCells count="20">
    <mergeCell ref="B37:Q39"/>
    <mergeCell ref="B23:B25"/>
    <mergeCell ref="B28:B30"/>
    <mergeCell ref="B33:B35"/>
    <mergeCell ref="J3:R3"/>
    <mergeCell ref="V4:V5"/>
    <mergeCell ref="C14:E14"/>
    <mergeCell ref="H14:J14"/>
    <mergeCell ref="M14:O14"/>
    <mergeCell ref="D21:F21"/>
    <mergeCell ref="I21:K21"/>
    <mergeCell ref="N21:P21"/>
    <mergeCell ref="AC4:AC5"/>
    <mergeCell ref="AD4:AD5"/>
    <mergeCell ref="W4:W5"/>
    <mergeCell ref="X4:X5"/>
    <mergeCell ref="Y4:Y5"/>
    <mergeCell ref="Z4:Z5"/>
    <mergeCell ref="AA4:AA5"/>
    <mergeCell ref="AB4:AB5"/>
  </mergeCells>
  <conditionalFormatting sqref="N33:P35">
    <cfRule type="cellIs" dxfId="13" priority="1" operator="between">
      <formula>-1</formula>
      <formula>1</formula>
    </cfRule>
  </conditionalFormatting>
  <conditionalFormatting sqref="C5:E5">
    <cfRule type="cellIs" dxfId="12" priority="14" operator="between">
      <formula>-1</formula>
      <formula>1</formula>
    </cfRule>
  </conditionalFormatting>
  <conditionalFormatting sqref="C9:E11">
    <cfRule type="cellIs" dxfId="11" priority="13" operator="between">
      <formula>-1</formula>
      <formula>1</formula>
    </cfRule>
  </conditionalFormatting>
  <conditionalFormatting sqref="C16:E18">
    <cfRule type="cellIs" dxfId="10" priority="12" operator="between">
      <formula>-1</formula>
      <formula>1</formula>
    </cfRule>
  </conditionalFormatting>
  <conditionalFormatting sqref="H16:J18">
    <cfRule type="cellIs" dxfId="9" priority="11" operator="between">
      <formula>-1</formula>
      <formula>1</formula>
    </cfRule>
  </conditionalFormatting>
  <conditionalFormatting sqref="M16:O18">
    <cfRule type="cellIs" dxfId="8" priority="10" operator="between">
      <formula>-1</formula>
      <formula>1</formula>
    </cfRule>
  </conditionalFormatting>
  <conditionalFormatting sqref="N23:P25">
    <cfRule type="cellIs" dxfId="7" priority="9" operator="between">
      <formula>-1</formula>
      <formula>1</formula>
    </cfRule>
  </conditionalFormatting>
  <conditionalFormatting sqref="D23:F25">
    <cfRule type="cellIs" dxfId="6" priority="8" operator="between">
      <formula>-1</formula>
      <formula>1</formula>
    </cfRule>
  </conditionalFormatting>
  <conditionalFormatting sqref="I23:K25">
    <cfRule type="cellIs" dxfId="5" priority="7" operator="between">
      <formula>-1</formula>
      <formula>1</formula>
    </cfRule>
  </conditionalFormatting>
  <conditionalFormatting sqref="D28:F30">
    <cfRule type="cellIs" dxfId="4" priority="6" operator="between">
      <formula>-1</formula>
      <formula>1</formula>
    </cfRule>
  </conditionalFormatting>
  <conditionalFormatting sqref="I28:K30">
    <cfRule type="cellIs" dxfId="3" priority="5" operator="between">
      <formula>-1</formula>
      <formula>1</formula>
    </cfRule>
  </conditionalFormatting>
  <conditionalFormatting sqref="N28:P30">
    <cfRule type="cellIs" dxfId="2" priority="4" operator="between">
      <formula>-1</formula>
      <formula>1</formula>
    </cfRule>
  </conditionalFormatting>
  <conditionalFormatting sqref="D33:F35">
    <cfRule type="cellIs" dxfId="1" priority="3" operator="between">
      <formula>-1</formula>
      <formula>1</formula>
    </cfRule>
  </conditionalFormatting>
  <conditionalFormatting sqref="I33:K35">
    <cfRule type="cellIs" dxfId="0" priority="2" operator="between">
      <formula>-1</formula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3"/>
  <sheetViews>
    <sheetView workbookViewId="0">
      <selection activeCell="H3" sqref="H3"/>
    </sheetView>
  </sheetViews>
  <sheetFormatPr defaultRowHeight="15" x14ac:dyDescent="0.25"/>
  <cols>
    <col min="2" max="18" width="3.140625" customWidth="1"/>
    <col min="20" max="20" width="11" customWidth="1"/>
  </cols>
  <sheetData>
    <row r="3" spans="2:28" ht="21" x14ac:dyDescent="0.35">
      <c r="B3" s="7" t="s">
        <v>8</v>
      </c>
    </row>
    <row r="5" spans="2:28" x14ac:dyDescent="0.25">
      <c r="T5" s="62" t="s">
        <v>13</v>
      </c>
      <c r="U5" s="62"/>
      <c r="V5" s="62"/>
      <c r="W5" s="62"/>
      <c r="X5" s="62"/>
      <c r="Y5" s="62"/>
      <c r="Z5" s="62"/>
      <c r="AA5" s="62"/>
      <c r="AB5" s="62"/>
    </row>
    <row r="6" spans="2:28" x14ac:dyDescent="0.25">
      <c r="B6" s="22" t="s">
        <v>16</v>
      </c>
      <c r="T6" s="63" t="s">
        <v>14</v>
      </c>
      <c r="U6" s="63"/>
      <c r="V6" s="63"/>
      <c r="W6" s="63"/>
      <c r="X6" s="63"/>
      <c r="Y6" s="63"/>
      <c r="Z6" s="63"/>
      <c r="AA6" s="63"/>
      <c r="AB6" s="63"/>
    </row>
    <row r="7" spans="2:28" x14ac:dyDescent="0.25">
      <c r="T7" s="64" t="s">
        <v>15</v>
      </c>
      <c r="U7" s="64"/>
      <c r="V7" s="64"/>
      <c r="W7" s="64"/>
      <c r="X7" s="64"/>
      <c r="Y7" s="64"/>
      <c r="Z7" s="64"/>
      <c r="AA7" s="64"/>
      <c r="AB7" s="64"/>
    </row>
    <row r="8" spans="2:28" x14ac:dyDescent="0.25">
      <c r="B8" t="s">
        <v>0</v>
      </c>
    </row>
    <row r="9" spans="2:28" x14ac:dyDescent="0.25">
      <c r="C9" s="3" t="s">
        <v>2</v>
      </c>
      <c r="D9" s="3" t="s">
        <v>3</v>
      </c>
      <c r="E9" s="3" t="s">
        <v>4</v>
      </c>
    </row>
    <row r="10" spans="2:28" ht="15.75" thickBot="1" x14ac:dyDescent="0.3">
      <c r="C10" s="8">
        <v>-1</v>
      </c>
      <c r="D10" s="8">
        <v>0</v>
      </c>
      <c r="E10" s="9" t="s">
        <v>5</v>
      </c>
    </row>
    <row r="11" spans="2:28" x14ac:dyDescent="0.25">
      <c r="T11" s="14" t="s">
        <v>10</v>
      </c>
    </row>
    <row r="12" spans="2:28" x14ac:dyDescent="0.25">
      <c r="B12" t="s">
        <v>1</v>
      </c>
      <c r="T12" s="15" t="s">
        <v>11</v>
      </c>
    </row>
    <row r="13" spans="2:28" ht="15.75" thickBot="1" x14ac:dyDescent="0.3">
      <c r="C13" s="3" t="s">
        <v>2</v>
      </c>
      <c r="D13" s="3" t="s">
        <v>3</v>
      </c>
      <c r="E13" s="3" t="s">
        <v>4</v>
      </c>
      <c r="T13" s="16" t="s">
        <v>12</v>
      </c>
    </row>
    <row r="14" spans="2:28" x14ac:dyDescent="0.25">
      <c r="B14" s="17" t="s">
        <v>2</v>
      </c>
      <c r="C14" s="18">
        <v>-2</v>
      </c>
      <c r="D14" s="18">
        <v>0</v>
      </c>
      <c r="E14" s="18">
        <v>0</v>
      </c>
    </row>
    <row r="15" spans="2:28" x14ac:dyDescent="0.25">
      <c r="B15" s="4" t="s">
        <v>3</v>
      </c>
      <c r="C15" s="8">
        <v>-1</v>
      </c>
      <c r="D15" s="8">
        <v>0</v>
      </c>
      <c r="E15" s="9" t="s">
        <v>5</v>
      </c>
    </row>
    <row r="16" spans="2:28" x14ac:dyDescent="0.25">
      <c r="B16" s="19" t="s">
        <v>4</v>
      </c>
      <c r="C16" s="20">
        <v>0</v>
      </c>
      <c r="D16" s="21" t="s">
        <v>5</v>
      </c>
      <c r="E16" s="21" t="s">
        <v>6</v>
      </c>
    </row>
    <row r="18" spans="2:16" x14ac:dyDescent="0.25">
      <c r="B18" s="22" t="s">
        <v>17</v>
      </c>
    </row>
    <row r="20" spans="2:16" x14ac:dyDescent="0.25">
      <c r="B20" t="s">
        <v>7</v>
      </c>
    </row>
    <row r="21" spans="2:16" x14ac:dyDescent="0.25">
      <c r="B21" s="5"/>
      <c r="C21" s="55" t="s">
        <v>2</v>
      </c>
      <c r="D21" s="55"/>
      <c r="E21" s="55"/>
      <c r="F21" s="5"/>
      <c r="G21" s="5"/>
      <c r="H21" s="55" t="s">
        <v>3</v>
      </c>
      <c r="I21" s="55"/>
      <c r="J21" s="55"/>
      <c r="L21" s="5"/>
      <c r="M21" s="55" t="s">
        <v>4</v>
      </c>
      <c r="N21" s="55"/>
      <c r="O21" s="55"/>
    </row>
    <row r="22" spans="2:16" x14ac:dyDescent="0.25">
      <c r="C22" s="3" t="s">
        <v>2</v>
      </c>
      <c r="D22" s="3" t="s">
        <v>3</v>
      </c>
      <c r="E22" s="3" t="s">
        <v>4</v>
      </c>
      <c r="H22" s="3" t="s">
        <v>2</v>
      </c>
      <c r="I22" s="3" t="s">
        <v>3</v>
      </c>
      <c r="J22" s="3" t="s">
        <v>4</v>
      </c>
      <c r="M22" s="3" t="s">
        <v>2</v>
      </c>
      <c r="N22" s="3" t="s">
        <v>3</v>
      </c>
      <c r="O22" s="3" t="s">
        <v>4</v>
      </c>
    </row>
    <row r="23" spans="2:16" x14ac:dyDescent="0.25">
      <c r="B23" s="11" t="s">
        <v>2</v>
      </c>
      <c r="C23" s="8">
        <f>H23-1</f>
        <v>-3</v>
      </c>
      <c r="D23" s="8">
        <f t="shared" ref="D23:D25" si="0">I23-1</f>
        <v>-2</v>
      </c>
      <c r="E23" s="8">
        <f t="shared" ref="E23:E25" si="1">J23-1</f>
        <v>-1</v>
      </c>
      <c r="F23" s="12"/>
      <c r="G23" s="11" t="s">
        <v>2</v>
      </c>
      <c r="H23" s="8">
        <v>-2</v>
      </c>
      <c r="I23" s="8">
        <v>-1</v>
      </c>
      <c r="J23" s="8">
        <v>0</v>
      </c>
      <c r="K23" s="12"/>
      <c r="L23" s="11" t="s">
        <v>2</v>
      </c>
      <c r="M23" s="8">
        <f>H23+1</f>
        <v>-1</v>
      </c>
      <c r="N23" s="8">
        <f t="shared" ref="N23" si="2">I23+1</f>
        <v>0</v>
      </c>
      <c r="O23" s="9" t="s">
        <v>5</v>
      </c>
    </row>
    <row r="24" spans="2:16" x14ac:dyDescent="0.25">
      <c r="B24" s="11" t="s">
        <v>3</v>
      </c>
      <c r="C24" s="8">
        <f t="shared" ref="C24:C25" si="3">H24-1</f>
        <v>-2</v>
      </c>
      <c r="D24" s="8">
        <f t="shared" si="0"/>
        <v>-1</v>
      </c>
      <c r="E24" s="9">
        <f t="shared" si="1"/>
        <v>0</v>
      </c>
      <c r="F24" s="12"/>
      <c r="G24" s="11" t="s">
        <v>3</v>
      </c>
      <c r="H24" s="8">
        <v>-1</v>
      </c>
      <c r="I24" s="8">
        <v>0</v>
      </c>
      <c r="J24" s="9" t="s">
        <v>5</v>
      </c>
      <c r="K24" s="12"/>
      <c r="L24" s="11" t="s">
        <v>3</v>
      </c>
      <c r="M24" s="8">
        <f t="shared" ref="M24" si="4">H24+1</f>
        <v>0</v>
      </c>
      <c r="N24" s="9" t="s">
        <v>5</v>
      </c>
      <c r="O24" s="9" t="s">
        <v>6</v>
      </c>
    </row>
    <row r="25" spans="2:16" x14ac:dyDescent="0.25">
      <c r="B25" s="11" t="s">
        <v>4</v>
      </c>
      <c r="C25" s="8">
        <f t="shared" si="3"/>
        <v>-1</v>
      </c>
      <c r="D25" s="9">
        <f t="shared" si="0"/>
        <v>0</v>
      </c>
      <c r="E25" s="9">
        <f t="shared" si="1"/>
        <v>1</v>
      </c>
      <c r="F25" s="12"/>
      <c r="G25" s="11" t="s">
        <v>4</v>
      </c>
      <c r="H25" s="8">
        <v>0</v>
      </c>
      <c r="I25" s="9" t="s">
        <v>5</v>
      </c>
      <c r="J25" s="9" t="s">
        <v>6</v>
      </c>
      <c r="K25" s="12"/>
      <c r="L25" s="11" t="s">
        <v>4</v>
      </c>
      <c r="M25" s="9" t="s">
        <v>5</v>
      </c>
      <c r="N25" s="9" t="s">
        <v>6</v>
      </c>
      <c r="O25" s="9" t="s">
        <v>18</v>
      </c>
    </row>
    <row r="28" spans="2:16" x14ac:dyDescent="0.25">
      <c r="B28" t="s">
        <v>9</v>
      </c>
    </row>
    <row r="29" spans="2:16" x14ac:dyDescent="0.25">
      <c r="C29" s="5"/>
      <c r="D29" s="55" t="s">
        <v>2</v>
      </c>
      <c r="E29" s="55"/>
      <c r="F29" s="55"/>
      <c r="G29" s="5"/>
      <c r="H29" s="5"/>
      <c r="I29" s="55" t="s">
        <v>3</v>
      </c>
      <c r="J29" s="55"/>
      <c r="K29" s="55"/>
      <c r="M29" s="5"/>
      <c r="N29" s="55" t="s">
        <v>4</v>
      </c>
      <c r="O29" s="55"/>
      <c r="P29" s="55"/>
    </row>
    <row r="30" spans="2:16" x14ac:dyDescent="0.25">
      <c r="D30" s="3" t="s">
        <v>2</v>
      </c>
      <c r="E30" s="3" t="s">
        <v>3</v>
      </c>
      <c r="F30" s="3" t="s">
        <v>4</v>
      </c>
      <c r="I30" s="3" t="s">
        <v>2</v>
      </c>
      <c r="J30" s="3" t="s">
        <v>3</v>
      </c>
      <c r="K30" s="3" t="s">
        <v>4</v>
      </c>
      <c r="N30" s="3" t="s">
        <v>2</v>
      </c>
      <c r="O30" s="3" t="s">
        <v>3</v>
      </c>
      <c r="P30" s="3" t="s">
        <v>4</v>
      </c>
    </row>
    <row r="31" spans="2:16" x14ac:dyDescent="0.25">
      <c r="B31" s="57" t="s">
        <v>2</v>
      </c>
      <c r="C31" s="4" t="s">
        <v>2</v>
      </c>
      <c r="D31" s="1">
        <f>D36-1</f>
        <v>-4</v>
      </c>
      <c r="E31" s="1">
        <f t="shared" ref="E31:P31" si="5">E36-1</f>
        <v>-3</v>
      </c>
      <c r="F31" s="1">
        <f t="shared" si="5"/>
        <v>-2</v>
      </c>
      <c r="H31" s="4" t="s">
        <v>2</v>
      </c>
      <c r="I31" s="1">
        <f t="shared" si="5"/>
        <v>-3</v>
      </c>
      <c r="J31" s="1">
        <f t="shared" si="5"/>
        <v>-2</v>
      </c>
      <c r="K31" s="1">
        <f t="shared" si="5"/>
        <v>-1</v>
      </c>
      <c r="M31" s="4" t="s">
        <v>2</v>
      </c>
      <c r="N31" s="1">
        <f t="shared" si="5"/>
        <v>-2</v>
      </c>
      <c r="O31" s="1">
        <f t="shared" si="5"/>
        <v>-1</v>
      </c>
      <c r="P31" s="1">
        <f t="shared" si="5"/>
        <v>0</v>
      </c>
    </row>
    <row r="32" spans="2:16" x14ac:dyDescent="0.25">
      <c r="B32" s="57"/>
      <c r="C32" s="4" t="s">
        <v>3</v>
      </c>
      <c r="D32" s="1">
        <f t="shared" ref="D32:P32" si="6">D37-1</f>
        <v>-3</v>
      </c>
      <c r="E32" s="1">
        <f t="shared" si="6"/>
        <v>-2</v>
      </c>
      <c r="F32" s="2">
        <f t="shared" si="6"/>
        <v>-1</v>
      </c>
      <c r="H32" s="4" t="s">
        <v>3</v>
      </c>
      <c r="I32" s="1">
        <f t="shared" si="6"/>
        <v>-2</v>
      </c>
      <c r="J32" s="1">
        <f t="shared" si="6"/>
        <v>-1</v>
      </c>
      <c r="K32" s="2">
        <f t="shared" si="6"/>
        <v>0</v>
      </c>
      <c r="M32" s="4" t="s">
        <v>3</v>
      </c>
      <c r="N32" s="1">
        <f t="shared" si="6"/>
        <v>-1</v>
      </c>
      <c r="O32" s="1">
        <f t="shared" si="6"/>
        <v>0</v>
      </c>
      <c r="P32" s="2">
        <f t="shared" si="6"/>
        <v>1</v>
      </c>
    </row>
    <row r="33" spans="2:16" x14ac:dyDescent="0.25">
      <c r="B33" s="57"/>
      <c r="C33" s="4" t="s">
        <v>4</v>
      </c>
      <c r="D33" s="1">
        <f t="shared" ref="D33:P33" si="7">D38-1</f>
        <v>-2</v>
      </c>
      <c r="E33" s="2">
        <f t="shared" si="7"/>
        <v>-1</v>
      </c>
      <c r="F33" s="2">
        <f t="shared" si="7"/>
        <v>0</v>
      </c>
      <c r="H33" s="4" t="s">
        <v>4</v>
      </c>
      <c r="I33" s="1">
        <f t="shared" si="7"/>
        <v>-1</v>
      </c>
      <c r="J33" s="2">
        <f t="shared" si="7"/>
        <v>0</v>
      </c>
      <c r="K33" s="2">
        <f t="shared" si="7"/>
        <v>1</v>
      </c>
      <c r="M33" s="4" t="s">
        <v>4</v>
      </c>
      <c r="N33" s="1">
        <f t="shared" si="7"/>
        <v>0</v>
      </c>
      <c r="O33" s="2">
        <f t="shared" si="7"/>
        <v>1</v>
      </c>
      <c r="P33" s="2">
        <f t="shared" si="7"/>
        <v>2</v>
      </c>
    </row>
    <row r="35" spans="2:16" x14ac:dyDescent="0.25">
      <c r="B35" s="12"/>
      <c r="C35" s="12"/>
      <c r="D35" s="13" t="s">
        <v>2</v>
      </c>
      <c r="E35" s="13" t="s">
        <v>3</v>
      </c>
      <c r="F35" s="13" t="s">
        <v>4</v>
      </c>
      <c r="G35" s="12"/>
      <c r="H35" s="12"/>
      <c r="I35" s="13" t="s">
        <v>2</v>
      </c>
      <c r="J35" s="13" t="s">
        <v>3</v>
      </c>
      <c r="K35" s="13" t="s">
        <v>4</v>
      </c>
      <c r="L35" s="12"/>
      <c r="M35" s="12"/>
      <c r="N35" s="13" t="s">
        <v>2</v>
      </c>
      <c r="O35" s="13" t="s">
        <v>3</v>
      </c>
      <c r="P35" s="13" t="s">
        <v>4</v>
      </c>
    </row>
    <row r="36" spans="2:16" x14ac:dyDescent="0.25">
      <c r="B36" s="61" t="s">
        <v>3</v>
      </c>
      <c r="C36" s="11" t="s">
        <v>2</v>
      </c>
      <c r="D36" s="8">
        <f>C23</f>
        <v>-3</v>
      </c>
      <c r="E36" s="8">
        <f t="shared" ref="E36:P36" si="8">D23</f>
        <v>-2</v>
      </c>
      <c r="F36" s="8">
        <f t="shared" si="8"/>
        <v>-1</v>
      </c>
      <c r="G36" s="12"/>
      <c r="H36" s="11" t="str">
        <f t="shared" si="8"/>
        <v>N</v>
      </c>
      <c r="I36" s="8">
        <f t="shared" si="8"/>
        <v>-2</v>
      </c>
      <c r="J36" s="8">
        <f t="shared" si="8"/>
        <v>-1</v>
      </c>
      <c r="K36" s="8">
        <f t="shared" si="8"/>
        <v>0</v>
      </c>
      <c r="L36" s="12"/>
      <c r="M36" s="11" t="str">
        <f t="shared" si="8"/>
        <v>N</v>
      </c>
      <c r="N36" s="8">
        <f t="shared" si="8"/>
        <v>-1</v>
      </c>
      <c r="O36" s="8">
        <f t="shared" si="8"/>
        <v>0</v>
      </c>
      <c r="P36" s="8" t="str">
        <f t="shared" si="8"/>
        <v>+1</v>
      </c>
    </row>
    <row r="37" spans="2:16" x14ac:dyDescent="0.25">
      <c r="B37" s="61"/>
      <c r="C37" s="11" t="s">
        <v>3</v>
      </c>
      <c r="D37" s="8">
        <f t="shared" ref="D37:P37" si="9">C24</f>
        <v>-2</v>
      </c>
      <c r="E37" s="8">
        <f t="shared" si="9"/>
        <v>-1</v>
      </c>
      <c r="F37" s="9">
        <f t="shared" si="9"/>
        <v>0</v>
      </c>
      <c r="G37" s="12"/>
      <c r="H37" s="11" t="str">
        <f t="shared" si="9"/>
        <v>a</v>
      </c>
      <c r="I37" s="8">
        <f t="shared" si="9"/>
        <v>-1</v>
      </c>
      <c r="J37" s="8">
        <f t="shared" si="9"/>
        <v>0</v>
      </c>
      <c r="K37" s="9" t="str">
        <f t="shared" si="9"/>
        <v>+1</v>
      </c>
      <c r="L37" s="12"/>
      <c r="M37" s="11" t="str">
        <f t="shared" si="9"/>
        <v>a</v>
      </c>
      <c r="N37" s="8">
        <f t="shared" si="9"/>
        <v>0</v>
      </c>
      <c r="O37" s="8" t="str">
        <f t="shared" si="9"/>
        <v>+1</v>
      </c>
      <c r="P37" s="9" t="str">
        <f t="shared" si="9"/>
        <v>+2</v>
      </c>
    </row>
    <row r="38" spans="2:16" x14ac:dyDescent="0.25">
      <c r="B38" s="61"/>
      <c r="C38" s="11" t="s">
        <v>4</v>
      </c>
      <c r="D38" s="8">
        <f t="shared" ref="D38:P38" si="10">C25</f>
        <v>-1</v>
      </c>
      <c r="E38" s="9">
        <f t="shared" si="10"/>
        <v>0</v>
      </c>
      <c r="F38" s="9">
        <f t="shared" si="10"/>
        <v>1</v>
      </c>
      <c r="G38" s="12"/>
      <c r="H38" s="11" t="str">
        <f t="shared" si="10"/>
        <v>Y</v>
      </c>
      <c r="I38" s="8">
        <f t="shared" si="10"/>
        <v>0</v>
      </c>
      <c r="J38" s="9" t="str">
        <f t="shared" si="10"/>
        <v>+1</v>
      </c>
      <c r="K38" s="9" t="str">
        <f t="shared" si="10"/>
        <v>+2</v>
      </c>
      <c r="L38" s="12"/>
      <c r="M38" s="11" t="str">
        <f t="shared" si="10"/>
        <v>Y</v>
      </c>
      <c r="N38" s="8" t="str">
        <f t="shared" si="10"/>
        <v>+1</v>
      </c>
      <c r="O38" s="9" t="str">
        <f t="shared" si="10"/>
        <v>+2</v>
      </c>
      <c r="P38" s="9" t="str">
        <f t="shared" si="10"/>
        <v>+3</v>
      </c>
    </row>
    <row r="40" spans="2:16" x14ac:dyDescent="0.25">
      <c r="D40" s="3" t="s">
        <v>2</v>
      </c>
      <c r="E40" s="3" t="s">
        <v>3</v>
      </c>
      <c r="F40" s="3" t="s">
        <v>4</v>
      </c>
      <c r="I40" s="3" t="s">
        <v>2</v>
      </c>
      <c r="J40" s="3" t="s">
        <v>3</v>
      </c>
      <c r="K40" s="3" t="s">
        <v>4</v>
      </c>
      <c r="N40" s="3" t="s">
        <v>2</v>
      </c>
      <c r="O40" s="3" t="s">
        <v>3</v>
      </c>
      <c r="P40" s="3" t="s">
        <v>4</v>
      </c>
    </row>
    <row r="41" spans="2:16" x14ac:dyDescent="0.25">
      <c r="B41" s="57" t="s">
        <v>4</v>
      </c>
      <c r="C41" s="4" t="s">
        <v>2</v>
      </c>
      <c r="D41" s="1">
        <f>D36+1</f>
        <v>-2</v>
      </c>
      <c r="E41" s="1">
        <f t="shared" ref="E41:P41" si="11">E36+1</f>
        <v>-1</v>
      </c>
      <c r="F41" s="1">
        <f t="shared" si="11"/>
        <v>0</v>
      </c>
      <c r="H41" s="4" t="s">
        <v>2</v>
      </c>
      <c r="I41" s="1">
        <f t="shared" si="11"/>
        <v>-1</v>
      </c>
      <c r="J41" s="1">
        <f t="shared" si="11"/>
        <v>0</v>
      </c>
      <c r="K41" s="1">
        <f t="shared" si="11"/>
        <v>1</v>
      </c>
      <c r="M41" s="4" t="s">
        <v>2</v>
      </c>
      <c r="N41" s="1">
        <f t="shared" si="11"/>
        <v>0</v>
      </c>
      <c r="O41" s="1">
        <f t="shared" si="11"/>
        <v>1</v>
      </c>
      <c r="P41" s="1">
        <f t="shared" si="11"/>
        <v>2</v>
      </c>
    </row>
    <row r="42" spans="2:16" x14ac:dyDescent="0.25">
      <c r="B42" s="57"/>
      <c r="C42" s="4" t="s">
        <v>3</v>
      </c>
      <c r="D42" s="1">
        <f t="shared" ref="D42:P42" si="12">D37+1</f>
        <v>-1</v>
      </c>
      <c r="E42" s="1">
        <f t="shared" si="12"/>
        <v>0</v>
      </c>
      <c r="F42" s="2">
        <f t="shared" si="12"/>
        <v>1</v>
      </c>
      <c r="H42" s="4" t="s">
        <v>3</v>
      </c>
      <c r="I42" s="1">
        <f t="shared" si="12"/>
        <v>0</v>
      </c>
      <c r="J42" s="1">
        <f t="shared" si="12"/>
        <v>1</v>
      </c>
      <c r="K42" s="2">
        <f t="shared" si="12"/>
        <v>2</v>
      </c>
      <c r="M42" s="4" t="s">
        <v>3</v>
      </c>
      <c r="N42" s="1">
        <f t="shared" si="12"/>
        <v>1</v>
      </c>
      <c r="O42" s="1">
        <f t="shared" si="12"/>
        <v>2</v>
      </c>
      <c r="P42" s="2">
        <f t="shared" si="12"/>
        <v>3</v>
      </c>
    </row>
    <row r="43" spans="2:16" x14ac:dyDescent="0.25">
      <c r="B43" s="57"/>
      <c r="C43" s="4" t="s">
        <v>4</v>
      </c>
      <c r="D43" s="1">
        <f t="shared" ref="D43:P43" si="13">D38+1</f>
        <v>0</v>
      </c>
      <c r="E43" s="2">
        <f t="shared" si="13"/>
        <v>1</v>
      </c>
      <c r="F43" s="2">
        <f t="shared" si="13"/>
        <v>2</v>
      </c>
      <c r="H43" s="4" t="s">
        <v>4</v>
      </c>
      <c r="I43" s="1">
        <f t="shared" si="13"/>
        <v>1</v>
      </c>
      <c r="J43" s="2">
        <f t="shared" si="13"/>
        <v>2</v>
      </c>
      <c r="K43" s="2">
        <f t="shared" si="13"/>
        <v>3</v>
      </c>
      <c r="M43" s="4" t="s">
        <v>4</v>
      </c>
      <c r="N43" s="1">
        <f t="shared" si="13"/>
        <v>2</v>
      </c>
      <c r="O43" s="2">
        <f t="shared" si="13"/>
        <v>3</v>
      </c>
      <c r="P43" s="2">
        <f t="shared" si="13"/>
        <v>4</v>
      </c>
    </row>
  </sheetData>
  <mergeCells count="12">
    <mergeCell ref="B31:B33"/>
    <mergeCell ref="B36:B38"/>
    <mergeCell ref="B41:B43"/>
    <mergeCell ref="T5:AB5"/>
    <mergeCell ref="T6:AB6"/>
    <mergeCell ref="T7:AB7"/>
    <mergeCell ref="N29:P29"/>
    <mergeCell ref="I29:K29"/>
    <mergeCell ref="D29:F29"/>
    <mergeCell ref="C21:E21"/>
    <mergeCell ref="H21:J21"/>
    <mergeCell ref="M21:O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Description</vt:lpstr>
      <vt:lpstr>Voting</vt:lpstr>
      <vt:lpstr>Notes on Iteration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Sztorc</dc:creator>
  <cp:lastModifiedBy>Psztorc</cp:lastModifiedBy>
  <dcterms:created xsi:type="dcterms:W3CDTF">2016-10-03T14:23:28Z</dcterms:created>
  <dcterms:modified xsi:type="dcterms:W3CDTF">2016-11-08T16:40:15Z</dcterms:modified>
</cp:coreProperties>
</file>